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法学院" sheetId="1" r:id="rId1"/>
    <sheet name="工学院" sheetId="2" r:id="rId2"/>
    <sheet name="理学院" sheetId="3" r:id="rId3"/>
    <sheet name="商学院" sheetId="4" r:id="rId4"/>
    <sheet name="设计艺术学院" sheetId="5" r:id="rId5"/>
    <sheet name="文学院" sheetId="6" r:id="rId6"/>
  </sheets>
  <calcPr calcId="144525"/>
</workbook>
</file>

<file path=xl/sharedStrings.xml><?xml version="1.0" encoding="utf-8"?>
<sst xmlns="http://schemas.openxmlformats.org/spreadsheetml/2006/main" count="999" uniqueCount="288">
  <si>
    <t>2021年毕业论文工作量统计（法学院）</t>
  </si>
  <si>
    <t>序号</t>
  </si>
  <si>
    <t>学院</t>
  </si>
  <si>
    <t>教师</t>
  </si>
  <si>
    <t>专业</t>
  </si>
  <si>
    <t>人员归属</t>
  </si>
  <si>
    <t>论文指导篇数</t>
  </si>
  <si>
    <t>论文指导课时</t>
  </si>
  <si>
    <t>论文答辩课时</t>
  </si>
  <si>
    <t>总计</t>
  </si>
  <si>
    <t>备注
（2017级）</t>
  </si>
  <si>
    <t>法学院</t>
  </si>
  <si>
    <t>段知壮</t>
  </si>
  <si>
    <t>法学</t>
  </si>
  <si>
    <t>行知</t>
  </si>
  <si>
    <t>2017级</t>
  </si>
  <si>
    <t>黄彤</t>
  </si>
  <si>
    <t>黄裕安</t>
  </si>
  <si>
    <t>童颖颖</t>
  </si>
  <si>
    <t>李祖华</t>
  </si>
  <si>
    <t>郭勇</t>
  </si>
  <si>
    <t>郑睿</t>
  </si>
  <si>
    <t>江丽</t>
  </si>
  <si>
    <t>徐源泉</t>
  </si>
  <si>
    <t>合计：</t>
  </si>
  <si>
    <t>备注：</t>
  </si>
  <si>
    <t>1.人员归属：按行知/本部/行政/外聘分开填写</t>
  </si>
  <si>
    <t>2021年毕业论文工作量统计（工学院）</t>
  </si>
  <si>
    <t>工学院</t>
  </si>
  <si>
    <t>包欢欢</t>
  </si>
  <si>
    <t>电子信息工程（三校生）1701班</t>
  </si>
  <si>
    <t>曹振新</t>
  </si>
  <si>
    <t>电子信息工程1701班</t>
  </si>
  <si>
    <t>邓大勇</t>
  </si>
  <si>
    <t>计算机科学与技术（三校生）1701班</t>
  </si>
  <si>
    <t>计算机科学与技术（专升本）192班</t>
  </si>
  <si>
    <t>杜巧连</t>
  </si>
  <si>
    <t>机械设计制造及其自动化（三校生）1701班</t>
  </si>
  <si>
    <t>机械设计制造及其自动化1701班</t>
  </si>
  <si>
    <t>冯懿</t>
  </si>
  <si>
    <t>计算机科学与技术（专升本）191班</t>
  </si>
  <si>
    <t>何秀慧</t>
  </si>
  <si>
    <t>胡礼广</t>
  </si>
  <si>
    <t>蒋洪奎</t>
  </si>
  <si>
    <t>蒋永华</t>
  </si>
  <si>
    <t>李凝</t>
  </si>
  <si>
    <t>李新辉</t>
  </si>
  <si>
    <t>李永祥</t>
  </si>
  <si>
    <t>林祝亮</t>
  </si>
  <si>
    <t>鲁立荣</t>
  </si>
  <si>
    <t>吕君可</t>
  </si>
  <si>
    <t>计算机科学与技术1701班</t>
  </si>
  <si>
    <t>马文静</t>
  </si>
  <si>
    <t>倪应华</t>
  </si>
  <si>
    <t>施晓钟</t>
  </si>
  <si>
    <t>舒跃飞</t>
  </si>
  <si>
    <t>王霄</t>
  </si>
  <si>
    <t>王笑</t>
  </si>
  <si>
    <t>吴根柱</t>
  </si>
  <si>
    <t>吴建军</t>
  </si>
  <si>
    <t>吴黎黎</t>
  </si>
  <si>
    <t>徐洪</t>
  </si>
  <si>
    <t>宣仲义</t>
  </si>
  <si>
    <t>杨金华</t>
  </si>
  <si>
    <t>杨沙沙</t>
  </si>
  <si>
    <t>叶安新</t>
  </si>
  <si>
    <t>叶建栲</t>
  </si>
  <si>
    <t>于莉</t>
  </si>
  <si>
    <t>袁利永</t>
  </si>
  <si>
    <t>郑丽娟</t>
  </si>
  <si>
    <t>郑青根</t>
  </si>
  <si>
    <t>行政</t>
  </si>
  <si>
    <t>周家庆</t>
  </si>
  <si>
    <t>朱桂勇</t>
  </si>
  <si>
    <t>373</t>
  </si>
  <si>
    <t>2021年毕业论文工作量统计（理学院）</t>
  </si>
  <si>
    <t>论文</t>
  </si>
  <si>
    <t>设计</t>
  </si>
  <si>
    <t>合计指导篇数</t>
  </si>
  <si>
    <t>合计</t>
  </si>
  <si>
    <t>理学院</t>
  </si>
  <si>
    <t>陈寒松</t>
  </si>
  <si>
    <t>环境工程</t>
  </si>
  <si>
    <r>
      <rPr>
        <sz val="11"/>
        <rFont val="宋体"/>
        <charset val="0"/>
      </rPr>
      <t>环境工程</t>
    </r>
    <r>
      <rPr>
        <sz val="11"/>
        <rFont val="Times New Roman"/>
        <charset val="0"/>
      </rPr>
      <t>1701</t>
    </r>
    <r>
      <rPr>
        <sz val="11"/>
        <rFont val="宋体"/>
        <charset val="0"/>
      </rPr>
      <t>班</t>
    </r>
  </si>
  <si>
    <t>郝仕油</t>
  </si>
  <si>
    <t>应用化学</t>
  </si>
  <si>
    <r>
      <rPr>
        <sz val="11"/>
        <rFont val="宋体"/>
        <charset val="134"/>
      </rPr>
      <t>应用化学</t>
    </r>
    <r>
      <rPr>
        <sz val="11"/>
        <rFont val="Times New Roman"/>
        <charset val="0"/>
      </rPr>
      <t>1701</t>
    </r>
    <r>
      <rPr>
        <sz val="11"/>
        <rFont val="宋体"/>
        <charset val="134"/>
      </rPr>
      <t>班</t>
    </r>
  </si>
  <si>
    <r>
      <rPr>
        <sz val="11"/>
        <rFont val="宋体"/>
        <charset val="134"/>
      </rPr>
      <t>应用化学</t>
    </r>
    <r>
      <rPr>
        <sz val="11"/>
        <rFont val="Times New Roman"/>
        <charset val="0"/>
      </rPr>
      <t>1702</t>
    </r>
    <r>
      <rPr>
        <sz val="11"/>
        <rFont val="宋体"/>
        <charset val="134"/>
      </rPr>
      <t>班</t>
    </r>
  </si>
  <si>
    <t>胡庚申</t>
  </si>
  <si>
    <t>本部</t>
  </si>
  <si>
    <r>
      <rPr>
        <sz val="11"/>
        <rFont val="宋体"/>
        <charset val="0"/>
      </rPr>
      <t>应用化学</t>
    </r>
    <r>
      <rPr>
        <sz val="11"/>
        <rFont val="Times New Roman"/>
        <charset val="0"/>
      </rPr>
      <t>1702</t>
    </r>
    <r>
      <rPr>
        <sz val="11"/>
        <rFont val="宋体"/>
        <charset val="0"/>
      </rPr>
      <t>班</t>
    </r>
  </si>
  <si>
    <t>刘俊华</t>
  </si>
  <si>
    <t>胡鸿雨</t>
  </si>
  <si>
    <t>李双喜</t>
  </si>
  <si>
    <t>食品质量与安全</t>
  </si>
  <si>
    <r>
      <rPr>
        <sz val="11"/>
        <rFont val="宋体"/>
        <charset val="134"/>
      </rPr>
      <t>食品质量与安全</t>
    </r>
    <r>
      <rPr>
        <sz val="11"/>
        <rFont val="Times New Roman"/>
        <charset val="0"/>
      </rPr>
      <t>1701</t>
    </r>
    <r>
      <rPr>
        <sz val="11"/>
        <rFont val="宋体"/>
        <charset val="134"/>
      </rPr>
      <t>班</t>
    </r>
  </si>
  <si>
    <t xml:space="preserve"> </t>
  </si>
  <si>
    <t>李小忠</t>
  </si>
  <si>
    <t>梁刚锋</t>
  </si>
  <si>
    <t>饶玉春</t>
  </si>
  <si>
    <t>生物技术</t>
  </si>
  <si>
    <r>
      <rPr>
        <sz val="11"/>
        <rFont val="宋体"/>
        <charset val="0"/>
      </rPr>
      <t>生物技术</t>
    </r>
    <r>
      <rPr>
        <sz val="11"/>
        <rFont val="Times New Roman"/>
        <charset val="0"/>
      </rPr>
      <t>1701</t>
    </r>
    <r>
      <rPr>
        <sz val="11"/>
        <rFont val="宋体"/>
        <charset val="0"/>
      </rPr>
      <t>班</t>
    </r>
  </si>
  <si>
    <t>阮琴</t>
  </si>
  <si>
    <t>王芳</t>
  </si>
  <si>
    <r>
      <rPr>
        <sz val="11"/>
        <rFont val="宋体"/>
        <charset val="134"/>
      </rPr>
      <t>生物技术</t>
    </r>
    <r>
      <rPr>
        <sz val="11"/>
        <rFont val="Times New Roman"/>
        <charset val="0"/>
      </rPr>
      <t>1701</t>
    </r>
    <r>
      <rPr>
        <sz val="11"/>
        <rFont val="宋体"/>
        <charset val="134"/>
      </rPr>
      <t>班</t>
    </r>
  </si>
  <si>
    <t>食品质量与安全1701班</t>
  </si>
  <si>
    <t>吴婷</t>
  </si>
  <si>
    <t>裘建平</t>
  </si>
  <si>
    <t>谢云龙</t>
  </si>
  <si>
    <t>应用化学1702班</t>
  </si>
  <si>
    <t>孙晓明</t>
  </si>
  <si>
    <t>食品安全</t>
  </si>
  <si>
    <t>杨莉</t>
  </si>
  <si>
    <t>生物技术1701班</t>
  </si>
  <si>
    <t>袁建锋</t>
  </si>
  <si>
    <t>章子贵</t>
  </si>
  <si>
    <t>生计1701班</t>
  </si>
  <si>
    <t>赵国良</t>
  </si>
  <si>
    <t>应化1701班</t>
  </si>
  <si>
    <t>郑荣泉</t>
  </si>
  <si>
    <t>郑绍成</t>
  </si>
  <si>
    <t>应用化学1701班</t>
  </si>
  <si>
    <t>环境工程1701班</t>
  </si>
  <si>
    <t>郑孝华</t>
  </si>
  <si>
    <t>严晓阳</t>
  </si>
  <si>
    <t>涂燕红</t>
  </si>
  <si>
    <t>商学院2021年毕业论文工作量汇总表</t>
  </si>
  <si>
    <t>教师姓名</t>
  </si>
  <si>
    <t>1.会计学</t>
  </si>
  <si>
    <t>2.工商管理</t>
  </si>
  <si>
    <t>3.财务管理</t>
  </si>
  <si>
    <t>4.国际经济与贸易</t>
  </si>
  <si>
    <t>5.金融学</t>
  </si>
  <si>
    <t>6.电子商务</t>
  </si>
  <si>
    <t>7.市场营销</t>
  </si>
  <si>
    <t>8.旅游管理</t>
  </si>
  <si>
    <t>论文篇数</t>
  </si>
  <si>
    <t>指导课时</t>
  </si>
  <si>
    <t>答辩课时</t>
  </si>
  <si>
    <t>总课时</t>
  </si>
  <si>
    <t>陈红儿</t>
  </si>
  <si>
    <t>陈琪</t>
  </si>
  <si>
    <t>陈云娟</t>
  </si>
  <si>
    <t>葛丽珍</t>
  </si>
  <si>
    <t>何宸希</t>
  </si>
  <si>
    <t>洪鸳肖</t>
  </si>
  <si>
    <t>胡建平</t>
  </si>
  <si>
    <t>黄德伟</t>
  </si>
  <si>
    <t>黄亦君</t>
  </si>
  <si>
    <t>李洪江</t>
  </si>
  <si>
    <t>李金宁</t>
  </si>
  <si>
    <t>林燕</t>
  </si>
  <si>
    <t>刘坤</t>
  </si>
  <si>
    <t>楼德华</t>
  </si>
  <si>
    <t>楼土明</t>
  </si>
  <si>
    <t>外聘</t>
  </si>
  <si>
    <t>卢智健</t>
  </si>
  <si>
    <t>陆竞红</t>
  </si>
  <si>
    <t>骆鹏</t>
  </si>
  <si>
    <t>麻勇爱</t>
  </si>
  <si>
    <t>毛卫东</t>
  </si>
  <si>
    <t>倪建明</t>
  </si>
  <si>
    <t>权小勇</t>
  </si>
  <si>
    <t>邵向霞</t>
  </si>
  <si>
    <t>苏环</t>
  </si>
  <si>
    <t>陶表益</t>
  </si>
  <si>
    <t>汪永忠</t>
  </si>
  <si>
    <t>王家华</t>
  </si>
  <si>
    <t>王晓琳</t>
  </si>
  <si>
    <t>王新伟</t>
  </si>
  <si>
    <t>王艳超</t>
  </si>
  <si>
    <t>吴佳</t>
  </si>
  <si>
    <t>王正新</t>
  </si>
  <si>
    <t>徐应涛</t>
  </si>
  <si>
    <t>严继莹</t>
  </si>
  <si>
    <t>杨洁</t>
  </si>
  <si>
    <t>叶小平</t>
  </si>
  <si>
    <t>余俊灵</t>
  </si>
  <si>
    <t>张闻羽</t>
  </si>
  <si>
    <t>李绩才</t>
  </si>
  <si>
    <t>孟秀兰</t>
  </si>
  <si>
    <t>王晓玲</t>
  </si>
  <si>
    <t>彭红英</t>
  </si>
  <si>
    <t>郑鹏举</t>
  </si>
  <si>
    <t>楼婷渊</t>
  </si>
  <si>
    <t>李云</t>
  </si>
  <si>
    <t>陈茜</t>
  </si>
  <si>
    <t>赵玉琪</t>
  </si>
  <si>
    <t>盛欣欣</t>
  </si>
  <si>
    <t>沈漪文</t>
  </si>
  <si>
    <t>本部（经管）</t>
  </si>
  <si>
    <t>胡峰</t>
  </si>
  <si>
    <t>邓智敏</t>
  </si>
  <si>
    <t>邢影</t>
  </si>
  <si>
    <t>马林东</t>
  </si>
  <si>
    <t>薄乐</t>
  </si>
  <si>
    <t>黄静</t>
  </si>
  <si>
    <t>吴黛茜</t>
  </si>
  <si>
    <t>孔畅</t>
  </si>
  <si>
    <t>陈雨景</t>
  </si>
  <si>
    <t>郭文杰</t>
  </si>
  <si>
    <t>王爱民</t>
  </si>
  <si>
    <t>孙芳桦</t>
  </si>
  <si>
    <t>张晖</t>
  </si>
  <si>
    <t>2021年毕业论文工作量统计</t>
  </si>
  <si>
    <t>2022届</t>
  </si>
  <si>
    <t>2021届</t>
  </si>
  <si>
    <t>备注</t>
  </si>
  <si>
    <t>毕业论文篇数</t>
  </si>
  <si>
    <t>毕业论文总课时</t>
  </si>
  <si>
    <t>开题答辩</t>
  </si>
  <si>
    <t>中期答辩</t>
  </si>
  <si>
    <t>论文1辩</t>
  </si>
  <si>
    <t>论文2辩</t>
  </si>
  <si>
    <t>设计艺术学院</t>
  </si>
  <si>
    <t>袁喆</t>
  </si>
  <si>
    <t>产品设计</t>
  </si>
  <si>
    <t>米雪梅</t>
  </si>
  <si>
    <t>祝小林</t>
  </si>
  <si>
    <t>高洁</t>
  </si>
  <si>
    <t>环境设计</t>
  </si>
  <si>
    <t>洪子臻</t>
  </si>
  <si>
    <t>孙攀</t>
  </si>
  <si>
    <t>孙涛</t>
  </si>
  <si>
    <t>夏盛品</t>
  </si>
  <si>
    <t>王智明</t>
  </si>
  <si>
    <t>俞亚明</t>
  </si>
  <si>
    <t>岳秀华</t>
  </si>
  <si>
    <t>康琳英</t>
  </si>
  <si>
    <t>白若甫</t>
  </si>
  <si>
    <t>已发劳务费</t>
  </si>
  <si>
    <t>高婷婷</t>
  </si>
  <si>
    <t>视觉传达</t>
  </si>
  <si>
    <t>李宁</t>
  </si>
  <si>
    <t>5</t>
  </si>
  <si>
    <t>寿玲</t>
  </si>
  <si>
    <t>吴佳醍</t>
  </si>
  <si>
    <t>陈蓓</t>
  </si>
  <si>
    <t>裴张龙</t>
  </si>
  <si>
    <t>2021年毕业论文工作量统计（文学院）</t>
  </si>
  <si>
    <t>论文指导
篇数</t>
  </si>
  <si>
    <t>毕业论文
指导课时</t>
  </si>
  <si>
    <t>开题/答辩/
组长课时</t>
  </si>
  <si>
    <t>个人总计</t>
  </si>
  <si>
    <t>文学院</t>
  </si>
  <si>
    <t>陈德峰</t>
  </si>
  <si>
    <t>汉语言文学</t>
  </si>
  <si>
    <t>汉语言文学（专升本）</t>
  </si>
  <si>
    <t>付湘虹</t>
  </si>
  <si>
    <t>韩洪举</t>
  </si>
  <si>
    <t>华金余</t>
  </si>
  <si>
    <t>马蔚</t>
  </si>
  <si>
    <t>宁辰</t>
  </si>
  <si>
    <t>孙竹</t>
  </si>
  <si>
    <t>魏晓彤</t>
  </si>
  <si>
    <t>吴思萱</t>
  </si>
  <si>
    <t>杨雪兰</t>
  </si>
  <si>
    <t>俞敏华</t>
  </si>
  <si>
    <t>虞建光</t>
  </si>
  <si>
    <t>张家合</t>
  </si>
  <si>
    <t>匡虹霓</t>
  </si>
  <si>
    <t>吴述桥</t>
  </si>
  <si>
    <t>布存明</t>
  </si>
  <si>
    <t>英语</t>
  </si>
  <si>
    <t>英语（专升本）</t>
  </si>
  <si>
    <t>崔颖</t>
  </si>
  <si>
    <t>邓琳</t>
  </si>
  <si>
    <t>杜春妙</t>
  </si>
  <si>
    <t>贾玲华</t>
  </si>
  <si>
    <t>李坤</t>
  </si>
  <si>
    <t>李霞</t>
  </si>
  <si>
    <t>李迎迎</t>
  </si>
  <si>
    <t>马丽</t>
  </si>
  <si>
    <t>马利红</t>
  </si>
  <si>
    <t>潘晓红</t>
  </si>
  <si>
    <t>潘孝泉</t>
  </si>
  <si>
    <t>庞军</t>
  </si>
  <si>
    <t>阮蓓怡</t>
  </si>
  <si>
    <t>邵素玲</t>
  </si>
  <si>
    <t>邵艳春</t>
  </si>
  <si>
    <t>沈继诚</t>
  </si>
  <si>
    <t>沈倩</t>
  </si>
  <si>
    <t>盛卓立</t>
  </si>
  <si>
    <t>王梅君</t>
  </si>
  <si>
    <t>吴一峰</t>
  </si>
  <si>
    <t>徐国红</t>
  </si>
  <si>
    <t>袁六艳</t>
  </si>
  <si>
    <t>郑群</t>
  </si>
</sst>
</file>

<file path=xl/styles.xml><?xml version="1.0" encoding="utf-8"?>
<styleSheet xmlns="http://schemas.openxmlformats.org/spreadsheetml/2006/main">
  <numFmts count="10">
    <numFmt numFmtId="176" formatCode="0.0_);[Red]\(0.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  <numFmt numFmtId="178" formatCode="0.00_);[Red]\(0.00\)"/>
    <numFmt numFmtId="179" formatCode="0_ "/>
    <numFmt numFmtId="180" formatCode="0.0_ "/>
    <numFmt numFmtId="181" formatCode="0_);[Red]\(0\)"/>
  </numFmts>
  <fonts count="3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20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20"/>
      <name val="黑体"/>
      <charset val="134"/>
    </font>
    <font>
      <b/>
      <sz val="10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Times New Roman"/>
      <charset val="0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31" fillId="8" borderId="10" applyNumberFormat="0" applyAlignment="0" applyProtection="0">
      <alignment vertical="center"/>
    </xf>
    <xf numFmtId="0" fontId="33" fillId="21" borderId="16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" fillId="0" borderId="0"/>
  </cellStyleXfs>
  <cellXfs count="12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/>
    </xf>
    <xf numFmtId="18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49" fontId="9" fillId="4" borderId="0" xfId="8" applyNumberFormat="1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180" fontId="9" fillId="0" borderId="2" xfId="0" applyNumberFormat="1" applyFont="1" applyFill="1" applyBorder="1" applyAlignment="1">
      <alignment horizontal="center"/>
    </xf>
    <xf numFmtId="2" fontId="13" fillId="0" borderId="2" xfId="8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1" fontId="13" fillId="0" borderId="2" xfId="8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180" fontId="13" fillId="0" borderId="2" xfId="0" applyNumberFormat="1" applyFont="1" applyFill="1" applyBorder="1" applyAlignment="1">
      <alignment horizontal="center" vertical="center"/>
    </xf>
    <xf numFmtId="49" fontId="13" fillId="0" borderId="0" xfId="8" applyNumberFormat="1" applyFont="1" applyFill="1" applyAlignment="1">
      <alignment horizontal="center" vertical="center"/>
    </xf>
    <xf numFmtId="49" fontId="13" fillId="4" borderId="0" xfId="8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0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 wrapText="1"/>
    </xf>
    <xf numFmtId="181" fontId="16" fillId="0" borderId="9" xfId="0" applyNumberFormat="1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/>
    </xf>
    <xf numFmtId="0" fontId="0" fillId="0" borderId="2" xfId="49" applyFont="1" applyBorder="1" applyAlignment="1">
      <alignment horizontal="center" vertical="center"/>
    </xf>
    <xf numFmtId="181" fontId="8" fillId="0" borderId="2" xfId="49" applyNumberFormat="1" applyFont="1" applyFill="1" applyBorder="1" applyAlignment="1">
      <alignment horizontal="center" vertical="center"/>
    </xf>
    <xf numFmtId="0" fontId="8" fillId="0" borderId="3" xfId="49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49" applyFont="1" applyBorder="1" applyAlignment="1">
      <alignment horizontal="center" vertical="center"/>
    </xf>
    <xf numFmtId="181" fontId="8" fillId="0" borderId="3" xfId="49" applyNumberFormat="1" applyFont="1" applyFill="1" applyBorder="1" applyAlignment="1">
      <alignment horizontal="center" vertical="center"/>
    </xf>
    <xf numFmtId="0" fontId="8" fillId="0" borderId="4" xfId="49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4" xfId="49" applyFont="1" applyBorder="1" applyAlignment="1">
      <alignment horizontal="center" vertical="center"/>
    </xf>
    <xf numFmtId="181" fontId="8" fillId="0" borderId="4" xfId="49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49" applyFont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0" fillId="0" borderId="5" xfId="49" applyFont="1" applyBorder="1" applyAlignment="1">
      <alignment horizontal="center" vertical="center"/>
    </xf>
    <xf numFmtId="181" fontId="8" fillId="0" borderId="5" xfId="49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>
      <alignment horizontal="center" vertical="center"/>
    </xf>
    <xf numFmtId="0" fontId="8" fillId="0" borderId="4" xfId="49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16" fillId="0" borderId="9" xfId="0" applyNumberFormat="1" applyFont="1" applyFill="1" applyBorder="1" applyAlignment="1">
      <alignment horizontal="center" vertical="center" wrapText="1"/>
    </xf>
    <xf numFmtId="176" fontId="8" fillId="0" borderId="2" xfId="49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6" fontId="8" fillId="0" borderId="3" xfId="4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4" xfId="49" applyNumberFormat="1" applyFont="1" applyFill="1" applyBorder="1" applyAlignment="1">
      <alignment horizontal="center" vertical="center"/>
    </xf>
    <xf numFmtId="176" fontId="8" fillId="0" borderId="5" xfId="49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181" fontId="16" fillId="2" borderId="9" xfId="0" applyNumberFormat="1" applyFont="1" applyFill="1" applyBorder="1" applyAlignment="1">
      <alignment horizontal="center" vertical="center" wrapText="1"/>
    </xf>
    <xf numFmtId="176" fontId="16" fillId="2" borderId="9" xfId="0" applyNumberFormat="1" applyFont="1" applyFill="1" applyBorder="1" applyAlignment="1">
      <alignment horizontal="center" vertical="center" wrapText="1"/>
    </xf>
    <xf numFmtId="0" fontId="8" fillId="3" borderId="2" xfId="49" applyFont="1" applyFill="1" applyBorder="1" applyAlignment="1">
      <alignment horizontal="center" vertical="center"/>
    </xf>
    <xf numFmtId="49" fontId="8" fillId="0" borderId="2" xfId="49" applyNumberFormat="1" applyFont="1" applyBorder="1" applyAlignment="1">
      <alignment horizontal="center" vertical="center"/>
    </xf>
    <xf numFmtId="181" fontId="8" fillId="0" borderId="2" xfId="49" applyNumberFormat="1" applyFont="1" applyBorder="1" applyAlignment="1">
      <alignment horizontal="center" vertical="center"/>
    </xf>
    <xf numFmtId="181" fontId="8" fillId="3" borderId="2" xfId="49" applyNumberFormat="1" applyFont="1" applyFill="1" applyBorder="1" applyAlignment="1">
      <alignment horizontal="center" vertical="center"/>
    </xf>
    <xf numFmtId="0" fontId="8" fillId="3" borderId="3" xfId="49" applyFont="1" applyFill="1" applyBorder="1" applyAlignment="1">
      <alignment horizontal="center" vertical="center"/>
    </xf>
    <xf numFmtId="0" fontId="8" fillId="0" borderId="2" xfId="49" applyNumberFormat="1" applyFont="1" applyBorder="1" applyAlignment="1">
      <alignment horizontal="center" vertical="center"/>
    </xf>
    <xf numFmtId="181" fontId="8" fillId="3" borderId="3" xfId="49" applyNumberFormat="1" applyFont="1" applyFill="1" applyBorder="1" applyAlignment="1">
      <alignment horizontal="center" vertical="center"/>
    </xf>
    <xf numFmtId="0" fontId="8" fillId="3" borderId="4" xfId="49" applyFont="1" applyFill="1" applyBorder="1" applyAlignment="1">
      <alignment horizontal="center" vertical="center"/>
    </xf>
    <xf numFmtId="0" fontId="8" fillId="3" borderId="5" xfId="49" applyFont="1" applyFill="1" applyBorder="1" applyAlignment="1">
      <alignment horizontal="center" vertical="center"/>
    </xf>
    <xf numFmtId="0" fontId="0" fillId="0" borderId="2" xfId="49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81" fontId="0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6" fontId="8" fillId="0" borderId="2" xfId="49" applyNumberFormat="1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A1" sqref="A1:J1"/>
    </sheetView>
  </sheetViews>
  <sheetFormatPr defaultColWidth="9" defaultRowHeight="13.5"/>
  <cols>
    <col min="10" max="10" width="12.25" customWidth="1"/>
  </cols>
  <sheetData>
    <row r="1" ht="25.5" spans="1:10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</row>
    <row r="2" s="66" customFormat="1" ht="27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</row>
    <row r="3" s="66" customFormat="1" ht="20" customHeight="1" spans="1:10">
      <c r="A3" s="70">
        <v>1</v>
      </c>
      <c r="B3" s="70" t="s">
        <v>11</v>
      </c>
      <c r="C3" s="70" t="s">
        <v>12</v>
      </c>
      <c r="D3" s="72" t="s">
        <v>13</v>
      </c>
      <c r="E3" s="72" t="s">
        <v>14</v>
      </c>
      <c r="F3" s="124">
        <v>15</v>
      </c>
      <c r="G3" s="124">
        <f t="shared" ref="G3:G12" si="0">F3*8</f>
        <v>120</v>
      </c>
      <c r="H3" s="124">
        <f t="shared" ref="H3:H12" si="1">F3*4</f>
        <v>60</v>
      </c>
      <c r="I3" s="124">
        <f t="shared" ref="I3:I12" si="2">G3+H3</f>
        <v>180</v>
      </c>
      <c r="J3" s="5" t="s">
        <v>15</v>
      </c>
    </row>
    <row r="4" s="66" customFormat="1" ht="20" customHeight="1" spans="1:10">
      <c r="A4" s="70">
        <v>2</v>
      </c>
      <c r="B4" s="70" t="s">
        <v>11</v>
      </c>
      <c r="C4" s="111" t="s">
        <v>16</v>
      </c>
      <c r="D4" s="72" t="s">
        <v>13</v>
      </c>
      <c r="E4" s="72" t="s">
        <v>14</v>
      </c>
      <c r="F4" s="124">
        <v>15</v>
      </c>
      <c r="G4" s="124">
        <f t="shared" si="0"/>
        <v>120</v>
      </c>
      <c r="H4" s="124">
        <f t="shared" si="1"/>
        <v>60</v>
      </c>
      <c r="I4" s="124">
        <f t="shared" si="2"/>
        <v>180</v>
      </c>
      <c r="J4" s="5" t="s">
        <v>15</v>
      </c>
    </row>
    <row r="5" s="66" customFormat="1" ht="20" customHeight="1" spans="1:10">
      <c r="A5" s="70">
        <v>3</v>
      </c>
      <c r="B5" s="70" t="s">
        <v>11</v>
      </c>
      <c r="C5" s="111" t="s">
        <v>17</v>
      </c>
      <c r="D5" s="72" t="s">
        <v>13</v>
      </c>
      <c r="E5" s="72" t="s">
        <v>14</v>
      </c>
      <c r="F5" s="124">
        <v>15</v>
      </c>
      <c r="G5" s="124">
        <f t="shared" si="0"/>
        <v>120</v>
      </c>
      <c r="H5" s="124">
        <f t="shared" si="1"/>
        <v>60</v>
      </c>
      <c r="I5" s="124">
        <f t="shared" si="2"/>
        <v>180</v>
      </c>
      <c r="J5" s="5" t="s">
        <v>15</v>
      </c>
    </row>
    <row r="6" s="66" customFormat="1" ht="20" customHeight="1" spans="1:10">
      <c r="A6" s="70">
        <v>4</v>
      </c>
      <c r="B6" s="70" t="s">
        <v>11</v>
      </c>
      <c r="C6" s="111" t="s">
        <v>18</v>
      </c>
      <c r="D6" s="72" t="s">
        <v>13</v>
      </c>
      <c r="E6" s="72" t="s">
        <v>14</v>
      </c>
      <c r="F6" s="124">
        <v>15</v>
      </c>
      <c r="G6" s="124">
        <f t="shared" si="0"/>
        <v>120</v>
      </c>
      <c r="H6" s="124">
        <f t="shared" si="1"/>
        <v>60</v>
      </c>
      <c r="I6" s="124">
        <f t="shared" si="2"/>
        <v>180</v>
      </c>
      <c r="J6" s="5" t="s">
        <v>15</v>
      </c>
    </row>
    <row r="7" s="66" customFormat="1" ht="20" customHeight="1" spans="1:10">
      <c r="A7" s="70">
        <v>5</v>
      </c>
      <c r="B7" s="70" t="s">
        <v>11</v>
      </c>
      <c r="C7" s="111" t="s">
        <v>19</v>
      </c>
      <c r="D7" s="72" t="s">
        <v>13</v>
      </c>
      <c r="E7" s="72" t="s">
        <v>14</v>
      </c>
      <c r="F7" s="124">
        <v>15</v>
      </c>
      <c r="G7" s="124">
        <f t="shared" si="0"/>
        <v>120</v>
      </c>
      <c r="H7" s="124">
        <f t="shared" si="1"/>
        <v>60</v>
      </c>
      <c r="I7" s="124">
        <f t="shared" si="2"/>
        <v>180</v>
      </c>
      <c r="J7" s="5" t="s">
        <v>15</v>
      </c>
    </row>
    <row r="8" s="66" customFormat="1" ht="20" customHeight="1" spans="1:10">
      <c r="A8" s="70">
        <v>6</v>
      </c>
      <c r="B8" s="70" t="s">
        <v>11</v>
      </c>
      <c r="C8" s="111" t="s">
        <v>20</v>
      </c>
      <c r="D8" s="72" t="s">
        <v>13</v>
      </c>
      <c r="E8" s="72" t="s">
        <v>14</v>
      </c>
      <c r="F8" s="124">
        <v>9</v>
      </c>
      <c r="G8" s="124">
        <f t="shared" si="0"/>
        <v>72</v>
      </c>
      <c r="H8" s="124">
        <f t="shared" si="1"/>
        <v>36</v>
      </c>
      <c r="I8" s="124">
        <f t="shared" si="2"/>
        <v>108</v>
      </c>
      <c r="J8" s="5" t="s">
        <v>15</v>
      </c>
    </row>
    <row r="9" s="66" customFormat="1" ht="20" customHeight="1" spans="1:10">
      <c r="A9" s="70">
        <v>7</v>
      </c>
      <c r="B9" s="70" t="s">
        <v>11</v>
      </c>
      <c r="C9" s="111" t="s">
        <v>21</v>
      </c>
      <c r="D9" s="72" t="s">
        <v>13</v>
      </c>
      <c r="E9" s="72" t="s">
        <v>14</v>
      </c>
      <c r="F9" s="124">
        <v>15</v>
      </c>
      <c r="G9" s="124">
        <f t="shared" si="0"/>
        <v>120</v>
      </c>
      <c r="H9" s="124">
        <f t="shared" si="1"/>
        <v>60</v>
      </c>
      <c r="I9" s="124">
        <f t="shared" si="2"/>
        <v>180</v>
      </c>
      <c r="J9" s="5" t="s">
        <v>15</v>
      </c>
    </row>
    <row r="10" s="66" customFormat="1" ht="20" customHeight="1" spans="1:10">
      <c r="A10" s="70">
        <v>8</v>
      </c>
      <c r="B10" s="70" t="s">
        <v>11</v>
      </c>
      <c r="C10" s="111" t="s">
        <v>22</v>
      </c>
      <c r="D10" s="72" t="s">
        <v>13</v>
      </c>
      <c r="E10" s="72" t="s">
        <v>14</v>
      </c>
      <c r="F10" s="124">
        <v>15</v>
      </c>
      <c r="G10" s="124">
        <f t="shared" si="0"/>
        <v>120</v>
      </c>
      <c r="H10" s="124">
        <f t="shared" si="1"/>
        <v>60</v>
      </c>
      <c r="I10" s="124">
        <f t="shared" si="2"/>
        <v>180</v>
      </c>
      <c r="J10" s="5" t="s">
        <v>15</v>
      </c>
    </row>
    <row r="11" s="66" customFormat="1" ht="20" customHeight="1" spans="1:10">
      <c r="A11" s="70">
        <v>9</v>
      </c>
      <c r="B11" s="70" t="s">
        <v>11</v>
      </c>
      <c r="C11" s="111" t="s">
        <v>23</v>
      </c>
      <c r="D11" s="72" t="s">
        <v>13</v>
      </c>
      <c r="E11" s="72" t="s">
        <v>14</v>
      </c>
      <c r="F11" s="124">
        <v>14</v>
      </c>
      <c r="G11" s="124">
        <f t="shared" si="0"/>
        <v>112</v>
      </c>
      <c r="H11" s="124">
        <f t="shared" si="1"/>
        <v>56</v>
      </c>
      <c r="I11" s="124">
        <f t="shared" si="2"/>
        <v>168</v>
      </c>
      <c r="J11" s="5" t="s">
        <v>15</v>
      </c>
    </row>
    <row r="12" s="66" customFormat="1" ht="20" customHeight="1" spans="1:10">
      <c r="A12" s="5"/>
      <c r="B12" s="5"/>
      <c r="C12" s="5"/>
      <c r="D12" s="5"/>
      <c r="E12" s="120" t="s">
        <v>24</v>
      </c>
      <c r="F12" s="125">
        <v>128</v>
      </c>
      <c r="G12" s="124">
        <f t="shared" si="0"/>
        <v>1024</v>
      </c>
      <c r="H12" s="124">
        <f t="shared" si="1"/>
        <v>512</v>
      </c>
      <c r="I12" s="124">
        <f t="shared" si="2"/>
        <v>1536</v>
      </c>
      <c r="J12" s="5"/>
    </row>
    <row r="13" s="66" customFormat="1" spans="1:10">
      <c r="A13" s="126" t="s">
        <v>25</v>
      </c>
      <c r="B13" s="127" t="s">
        <v>26</v>
      </c>
      <c r="C13" s="126"/>
      <c r="D13" s="126"/>
      <c r="E13" s="126"/>
      <c r="F13" s="128"/>
      <c r="G13" s="128"/>
      <c r="H13" s="128"/>
      <c r="I13" s="128"/>
      <c r="J13" s="126"/>
    </row>
  </sheetData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workbookViewId="0">
      <selection activeCell="A83" sqref="$A83:$XFD83"/>
    </sheetView>
  </sheetViews>
  <sheetFormatPr defaultColWidth="9" defaultRowHeight="13.5"/>
  <cols>
    <col min="1" max="3" width="9" style="106"/>
    <col min="4" max="4" width="42.625" style="106" customWidth="1"/>
    <col min="5" max="16384" width="9" style="106"/>
  </cols>
  <sheetData>
    <row r="1" ht="25.5" spans="1:9">
      <c r="A1" s="67" t="s">
        <v>27</v>
      </c>
      <c r="B1" s="67"/>
      <c r="C1" s="67"/>
      <c r="D1" s="67"/>
      <c r="E1" s="67"/>
      <c r="F1" s="67"/>
      <c r="G1" s="67"/>
      <c r="H1" s="67"/>
      <c r="I1" s="67"/>
    </row>
    <row r="2" ht="36.75" spans="1:9">
      <c r="A2" s="107" t="s">
        <v>1</v>
      </c>
      <c r="B2" s="107" t="s">
        <v>2</v>
      </c>
      <c r="C2" s="107" t="s">
        <v>3</v>
      </c>
      <c r="D2" s="107" t="s">
        <v>4</v>
      </c>
      <c r="E2" s="107" t="s">
        <v>5</v>
      </c>
      <c r="F2" s="108" t="s">
        <v>6</v>
      </c>
      <c r="G2" s="109" t="s">
        <v>7</v>
      </c>
      <c r="H2" s="110" t="s">
        <v>9</v>
      </c>
      <c r="I2" s="107" t="s">
        <v>10</v>
      </c>
    </row>
    <row r="3" s="105" customFormat="1" ht="20" customHeight="1" spans="1:9">
      <c r="A3" s="70">
        <v>1</v>
      </c>
      <c r="B3" s="70" t="s">
        <v>28</v>
      </c>
      <c r="C3" s="111" t="s">
        <v>29</v>
      </c>
      <c r="D3" s="72" t="s">
        <v>30</v>
      </c>
      <c r="E3" s="72" t="s">
        <v>14</v>
      </c>
      <c r="F3" s="112">
        <v>8</v>
      </c>
      <c r="G3" s="113">
        <f t="shared" ref="G3:G66" si="0">F3*18</f>
        <v>144</v>
      </c>
      <c r="H3" s="114">
        <f>G3</f>
        <v>144</v>
      </c>
      <c r="I3" s="14"/>
    </row>
    <row r="4" s="105" customFormat="1" ht="20" customHeight="1" spans="1:9">
      <c r="A4" s="70">
        <v>2</v>
      </c>
      <c r="B4" s="74" t="s">
        <v>28</v>
      </c>
      <c r="C4" s="115" t="s">
        <v>31</v>
      </c>
      <c r="D4" s="72" t="s">
        <v>30</v>
      </c>
      <c r="E4" s="72" t="s">
        <v>14</v>
      </c>
      <c r="F4" s="116">
        <v>6</v>
      </c>
      <c r="G4" s="113">
        <f t="shared" si="0"/>
        <v>108</v>
      </c>
      <c r="H4" s="117">
        <f t="shared" ref="H4:H8" si="1">G4+G5</f>
        <v>144</v>
      </c>
      <c r="I4" s="14"/>
    </row>
    <row r="5" s="105" customFormat="1" ht="20" customHeight="1" spans="1:9">
      <c r="A5" s="70">
        <v>3</v>
      </c>
      <c r="B5" s="78"/>
      <c r="C5" s="118"/>
      <c r="D5" s="72" t="s">
        <v>32</v>
      </c>
      <c r="E5" s="72" t="s">
        <v>14</v>
      </c>
      <c r="F5" s="116">
        <v>2</v>
      </c>
      <c r="G5" s="113">
        <f t="shared" si="0"/>
        <v>36</v>
      </c>
      <c r="H5" s="118"/>
      <c r="I5" s="14"/>
    </row>
    <row r="6" s="105" customFormat="1" ht="20" customHeight="1" spans="1:9">
      <c r="A6" s="70">
        <v>4</v>
      </c>
      <c r="B6" s="74" t="s">
        <v>28</v>
      </c>
      <c r="C6" s="115" t="s">
        <v>33</v>
      </c>
      <c r="D6" s="72" t="s">
        <v>34</v>
      </c>
      <c r="E6" s="72" t="s">
        <v>14</v>
      </c>
      <c r="F6" s="116">
        <v>2</v>
      </c>
      <c r="G6" s="113">
        <f t="shared" si="0"/>
        <v>36</v>
      </c>
      <c r="H6" s="117">
        <f t="shared" si="1"/>
        <v>180</v>
      </c>
      <c r="I6" s="14"/>
    </row>
    <row r="7" s="105" customFormat="1" ht="20" customHeight="1" spans="1:9">
      <c r="A7" s="70">
        <v>5</v>
      </c>
      <c r="B7" s="78"/>
      <c r="C7" s="118"/>
      <c r="D7" s="72" t="s">
        <v>35</v>
      </c>
      <c r="E7" s="72" t="s">
        <v>14</v>
      </c>
      <c r="F7" s="116">
        <v>8</v>
      </c>
      <c r="G7" s="113">
        <f t="shared" si="0"/>
        <v>144</v>
      </c>
      <c r="H7" s="118"/>
      <c r="I7" s="5"/>
    </row>
    <row r="8" s="105" customFormat="1" ht="20" customHeight="1" spans="1:9">
      <c r="A8" s="70">
        <v>6</v>
      </c>
      <c r="B8" s="74" t="s">
        <v>28</v>
      </c>
      <c r="C8" s="115" t="s">
        <v>36</v>
      </c>
      <c r="D8" s="72" t="s">
        <v>37</v>
      </c>
      <c r="E8" s="72" t="s">
        <v>14</v>
      </c>
      <c r="F8" s="116">
        <v>3</v>
      </c>
      <c r="G8" s="113">
        <f t="shared" si="0"/>
        <v>54</v>
      </c>
      <c r="H8" s="117">
        <f t="shared" si="1"/>
        <v>144</v>
      </c>
      <c r="I8" s="5"/>
    </row>
    <row r="9" s="105" customFormat="1" ht="20" customHeight="1" spans="1:9">
      <c r="A9" s="70">
        <v>7</v>
      </c>
      <c r="B9" s="78"/>
      <c r="C9" s="118"/>
      <c r="D9" s="72" t="s">
        <v>38</v>
      </c>
      <c r="E9" s="72" t="s">
        <v>14</v>
      </c>
      <c r="F9" s="116">
        <v>5</v>
      </c>
      <c r="G9" s="113">
        <f t="shared" si="0"/>
        <v>90</v>
      </c>
      <c r="H9" s="118"/>
      <c r="I9" s="5"/>
    </row>
    <row r="10" s="105" customFormat="1" ht="20" customHeight="1" spans="1:9">
      <c r="A10" s="70">
        <v>8</v>
      </c>
      <c r="B10" s="74" t="s">
        <v>28</v>
      </c>
      <c r="C10" s="115" t="s">
        <v>39</v>
      </c>
      <c r="D10" s="72" t="s">
        <v>40</v>
      </c>
      <c r="E10" s="72" t="s">
        <v>14</v>
      </c>
      <c r="F10" s="116">
        <v>2</v>
      </c>
      <c r="G10" s="113">
        <f t="shared" si="0"/>
        <v>36</v>
      </c>
      <c r="H10" s="117">
        <f t="shared" ref="H10:H15" si="2">G10+G11</f>
        <v>54</v>
      </c>
      <c r="I10" s="5"/>
    </row>
    <row r="11" s="105" customFormat="1" ht="20" customHeight="1" spans="1:9">
      <c r="A11" s="70">
        <v>9</v>
      </c>
      <c r="B11" s="78"/>
      <c r="C11" s="118"/>
      <c r="D11" s="72" t="s">
        <v>35</v>
      </c>
      <c r="E11" s="72" t="s">
        <v>14</v>
      </c>
      <c r="F11" s="116">
        <v>1</v>
      </c>
      <c r="G11" s="113">
        <f t="shared" si="0"/>
        <v>18</v>
      </c>
      <c r="H11" s="118"/>
      <c r="I11" s="5"/>
    </row>
    <row r="12" s="105" customFormat="1" ht="20" customHeight="1" spans="1:9">
      <c r="A12" s="70">
        <v>10</v>
      </c>
      <c r="B12" s="70" t="s">
        <v>28</v>
      </c>
      <c r="C12" s="111" t="s">
        <v>41</v>
      </c>
      <c r="D12" s="72" t="s">
        <v>30</v>
      </c>
      <c r="E12" s="72" t="s">
        <v>14</v>
      </c>
      <c r="F12" s="116">
        <v>8</v>
      </c>
      <c r="G12" s="113">
        <f t="shared" si="0"/>
        <v>144</v>
      </c>
      <c r="H12" s="114">
        <f>G12</f>
        <v>144</v>
      </c>
      <c r="I12" s="5"/>
    </row>
    <row r="13" s="105" customFormat="1" ht="20" customHeight="1" spans="1:9">
      <c r="A13" s="70">
        <v>11</v>
      </c>
      <c r="B13" s="74" t="s">
        <v>28</v>
      </c>
      <c r="C13" s="115" t="s">
        <v>42</v>
      </c>
      <c r="D13" s="72" t="s">
        <v>38</v>
      </c>
      <c r="E13" s="72" t="s">
        <v>14</v>
      </c>
      <c r="F13" s="116">
        <v>2</v>
      </c>
      <c r="G13" s="113">
        <f t="shared" si="0"/>
        <v>36</v>
      </c>
      <c r="H13" s="117">
        <f t="shared" si="2"/>
        <v>162</v>
      </c>
      <c r="I13" s="5"/>
    </row>
    <row r="14" s="105" customFormat="1" ht="20" customHeight="1" spans="1:9">
      <c r="A14" s="70">
        <v>12</v>
      </c>
      <c r="B14" s="78"/>
      <c r="C14" s="118"/>
      <c r="D14" s="72" t="s">
        <v>37</v>
      </c>
      <c r="E14" s="72" t="s">
        <v>14</v>
      </c>
      <c r="F14" s="116">
        <v>7</v>
      </c>
      <c r="G14" s="113">
        <f t="shared" si="0"/>
        <v>126</v>
      </c>
      <c r="H14" s="118"/>
      <c r="I14" s="5"/>
    </row>
    <row r="15" s="105" customFormat="1" ht="20" customHeight="1" spans="1:9">
      <c r="A15" s="70">
        <v>13</v>
      </c>
      <c r="B15" s="74" t="s">
        <v>28</v>
      </c>
      <c r="C15" s="115" t="s">
        <v>43</v>
      </c>
      <c r="D15" s="72" t="s">
        <v>37</v>
      </c>
      <c r="E15" s="72" t="s">
        <v>14</v>
      </c>
      <c r="F15" s="116">
        <v>4</v>
      </c>
      <c r="G15" s="113">
        <f t="shared" si="0"/>
        <v>72</v>
      </c>
      <c r="H15" s="117">
        <f t="shared" si="2"/>
        <v>162</v>
      </c>
      <c r="I15" s="5"/>
    </row>
    <row r="16" s="105" customFormat="1" ht="20" customHeight="1" spans="1:9">
      <c r="A16" s="70">
        <v>14</v>
      </c>
      <c r="B16" s="78"/>
      <c r="C16" s="118"/>
      <c r="D16" s="72" t="s">
        <v>38</v>
      </c>
      <c r="E16" s="72" t="s">
        <v>14</v>
      </c>
      <c r="F16" s="116">
        <v>5</v>
      </c>
      <c r="G16" s="113">
        <f t="shared" si="0"/>
        <v>90</v>
      </c>
      <c r="H16" s="118"/>
      <c r="I16" s="5"/>
    </row>
    <row r="17" s="105" customFormat="1" ht="20" customHeight="1" spans="1:9">
      <c r="A17" s="70">
        <v>15</v>
      </c>
      <c r="B17" s="74" t="s">
        <v>28</v>
      </c>
      <c r="C17" s="115" t="s">
        <v>44</v>
      </c>
      <c r="D17" s="72" t="s">
        <v>38</v>
      </c>
      <c r="E17" s="72" t="s">
        <v>14</v>
      </c>
      <c r="F17" s="116">
        <v>6</v>
      </c>
      <c r="G17" s="113">
        <f t="shared" si="0"/>
        <v>108</v>
      </c>
      <c r="H17" s="117">
        <f t="shared" ref="H17:H21" si="3">G17+G18</f>
        <v>162</v>
      </c>
      <c r="I17" s="5"/>
    </row>
    <row r="18" s="105" customFormat="1" ht="20" customHeight="1" spans="1:9">
      <c r="A18" s="70">
        <v>16</v>
      </c>
      <c r="B18" s="78"/>
      <c r="C18" s="118"/>
      <c r="D18" s="72" t="s">
        <v>37</v>
      </c>
      <c r="E18" s="72" t="s">
        <v>14</v>
      </c>
      <c r="F18" s="116">
        <v>3</v>
      </c>
      <c r="G18" s="113">
        <f t="shared" si="0"/>
        <v>54</v>
      </c>
      <c r="H18" s="118"/>
      <c r="I18" s="5"/>
    </row>
    <row r="19" s="105" customFormat="1" ht="20" customHeight="1" spans="1:9">
      <c r="A19" s="70">
        <v>17</v>
      </c>
      <c r="B19" s="74" t="s">
        <v>28</v>
      </c>
      <c r="C19" s="115" t="s">
        <v>45</v>
      </c>
      <c r="D19" s="72" t="s">
        <v>37</v>
      </c>
      <c r="E19" s="72" t="s">
        <v>14</v>
      </c>
      <c r="F19" s="116">
        <v>2</v>
      </c>
      <c r="G19" s="113">
        <f t="shared" si="0"/>
        <v>36</v>
      </c>
      <c r="H19" s="117">
        <f t="shared" si="3"/>
        <v>162</v>
      </c>
      <c r="I19" s="5"/>
    </row>
    <row r="20" s="105" customFormat="1" ht="20" customHeight="1" spans="1:9">
      <c r="A20" s="70">
        <v>18</v>
      </c>
      <c r="B20" s="78"/>
      <c r="C20" s="118"/>
      <c r="D20" s="72" t="s">
        <v>38</v>
      </c>
      <c r="E20" s="72" t="s">
        <v>14</v>
      </c>
      <c r="F20" s="116">
        <v>7</v>
      </c>
      <c r="G20" s="113">
        <f t="shared" si="0"/>
        <v>126</v>
      </c>
      <c r="H20" s="118"/>
      <c r="I20" s="5"/>
    </row>
    <row r="21" s="105" customFormat="1" ht="20" customHeight="1" spans="1:9">
      <c r="A21" s="70">
        <v>19</v>
      </c>
      <c r="B21" s="74" t="s">
        <v>28</v>
      </c>
      <c r="C21" s="115" t="s">
        <v>46</v>
      </c>
      <c r="D21" s="72" t="s">
        <v>38</v>
      </c>
      <c r="E21" s="72" t="s">
        <v>14</v>
      </c>
      <c r="F21" s="116">
        <v>3</v>
      </c>
      <c r="G21" s="113">
        <f t="shared" si="0"/>
        <v>54</v>
      </c>
      <c r="H21" s="117">
        <f t="shared" si="3"/>
        <v>162</v>
      </c>
      <c r="I21" s="5"/>
    </row>
    <row r="22" s="105" customFormat="1" ht="20" customHeight="1" spans="1:9">
      <c r="A22" s="70">
        <v>20</v>
      </c>
      <c r="B22" s="78"/>
      <c r="C22" s="118"/>
      <c r="D22" s="72" t="s">
        <v>37</v>
      </c>
      <c r="E22" s="72" t="s">
        <v>14</v>
      </c>
      <c r="F22" s="116">
        <v>6</v>
      </c>
      <c r="G22" s="113">
        <f t="shared" si="0"/>
        <v>108</v>
      </c>
      <c r="H22" s="118"/>
      <c r="I22" s="5"/>
    </row>
    <row r="23" s="105" customFormat="1" ht="20" customHeight="1" spans="1:9">
      <c r="A23" s="70">
        <v>21</v>
      </c>
      <c r="B23" s="74" t="s">
        <v>28</v>
      </c>
      <c r="C23" s="115" t="s">
        <v>47</v>
      </c>
      <c r="D23" s="72" t="s">
        <v>38</v>
      </c>
      <c r="E23" s="72" t="s">
        <v>14</v>
      </c>
      <c r="F23" s="116">
        <v>1</v>
      </c>
      <c r="G23" s="113">
        <f t="shared" si="0"/>
        <v>18</v>
      </c>
      <c r="H23" s="117">
        <f>G23+G24</f>
        <v>162</v>
      </c>
      <c r="I23" s="5"/>
    </row>
    <row r="24" s="105" customFormat="1" ht="20" customHeight="1" spans="1:9">
      <c r="A24" s="70">
        <v>22</v>
      </c>
      <c r="B24" s="78"/>
      <c r="C24" s="118"/>
      <c r="D24" s="72" t="s">
        <v>37</v>
      </c>
      <c r="E24" s="72" t="s">
        <v>14</v>
      </c>
      <c r="F24" s="116">
        <v>8</v>
      </c>
      <c r="G24" s="113">
        <f t="shared" si="0"/>
        <v>144</v>
      </c>
      <c r="H24" s="118"/>
      <c r="I24" s="5"/>
    </row>
    <row r="25" s="105" customFormat="1" ht="20" customHeight="1" spans="1:9">
      <c r="A25" s="70">
        <v>23</v>
      </c>
      <c r="B25" s="74" t="s">
        <v>28</v>
      </c>
      <c r="C25" s="115" t="s">
        <v>48</v>
      </c>
      <c r="D25" s="72" t="s">
        <v>30</v>
      </c>
      <c r="E25" s="72" t="s">
        <v>14</v>
      </c>
      <c r="F25" s="116">
        <v>1</v>
      </c>
      <c r="G25" s="113">
        <f t="shared" si="0"/>
        <v>18</v>
      </c>
      <c r="H25" s="117">
        <f>G25+G26</f>
        <v>144</v>
      </c>
      <c r="I25" s="5"/>
    </row>
    <row r="26" s="105" customFormat="1" ht="20" customHeight="1" spans="1:9">
      <c r="A26" s="70">
        <v>24</v>
      </c>
      <c r="B26" s="78"/>
      <c r="C26" s="118"/>
      <c r="D26" s="72" t="s">
        <v>32</v>
      </c>
      <c r="E26" s="72" t="s">
        <v>14</v>
      </c>
      <c r="F26" s="116">
        <v>7</v>
      </c>
      <c r="G26" s="113">
        <f t="shared" si="0"/>
        <v>126</v>
      </c>
      <c r="H26" s="118"/>
      <c r="I26" s="5"/>
    </row>
    <row r="27" s="105" customFormat="1" ht="20" customHeight="1" spans="1:9">
      <c r="A27" s="70">
        <v>25</v>
      </c>
      <c r="B27" s="70" t="s">
        <v>28</v>
      </c>
      <c r="C27" s="111" t="s">
        <v>49</v>
      </c>
      <c r="D27" s="72" t="s">
        <v>37</v>
      </c>
      <c r="E27" s="72" t="s">
        <v>14</v>
      </c>
      <c r="F27" s="116">
        <v>9</v>
      </c>
      <c r="G27" s="113">
        <f t="shared" si="0"/>
        <v>162</v>
      </c>
      <c r="H27" s="114">
        <f>G27</f>
        <v>162</v>
      </c>
      <c r="I27" s="5"/>
    </row>
    <row r="28" s="105" customFormat="1" ht="20" customHeight="1" spans="1:9">
      <c r="A28" s="70">
        <v>26</v>
      </c>
      <c r="B28" s="74" t="s">
        <v>28</v>
      </c>
      <c r="C28" s="115" t="s">
        <v>50</v>
      </c>
      <c r="D28" s="72" t="s">
        <v>51</v>
      </c>
      <c r="E28" s="72" t="s">
        <v>14</v>
      </c>
      <c r="F28" s="116">
        <v>7</v>
      </c>
      <c r="G28" s="113">
        <f t="shared" si="0"/>
        <v>126</v>
      </c>
      <c r="H28" s="117">
        <f>G28+G29+G30</f>
        <v>360</v>
      </c>
      <c r="I28" s="5"/>
    </row>
    <row r="29" s="105" customFormat="1" ht="20" customHeight="1" spans="1:9">
      <c r="A29" s="70">
        <v>27</v>
      </c>
      <c r="B29" s="85"/>
      <c r="C29" s="119"/>
      <c r="D29" s="72" t="s">
        <v>35</v>
      </c>
      <c r="E29" s="72" t="s">
        <v>14</v>
      </c>
      <c r="F29" s="116">
        <v>10</v>
      </c>
      <c r="G29" s="113">
        <f t="shared" si="0"/>
        <v>180</v>
      </c>
      <c r="H29" s="119"/>
      <c r="I29" s="5"/>
    </row>
    <row r="30" s="105" customFormat="1" ht="20" customHeight="1" spans="1:9">
      <c r="A30" s="70">
        <v>28</v>
      </c>
      <c r="B30" s="78"/>
      <c r="C30" s="118"/>
      <c r="D30" s="72" t="s">
        <v>34</v>
      </c>
      <c r="E30" s="72" t="s">
        <v>14</v>
      </c>
      <c r="F30" s="116">
        <v>3</v>
      </c>
      <c r="G30" s="113">
        <f t="shared" si="0"/>
        <v>54</v>
      </c>
      <c r="H30" s="118"/>
      <c r="I30" s="5"/>
    </row>
    <row r="31" s="105" customFormat="1" ht="20" customHeight="1" spans="1:9">
      <c r="A31" s="70">
        <v>29</v>
      </c>
      <c r="B31" s="74" t="s">
        <v>28</v>
      </c>
      <c r="C31" s="115" t="s">
        <v>52</v>
      </c>
      <c r="D31" s="72" t="s">
        <v>51</v>
      </c>
      <c r="E31" s="72" t="s">
        <v>14</v>
      </c>
      <c r="F31" s="116">
        <v>2</v>
      </c>
      <c r="G31" s="113">
        <f t="shared" si="0"/>
        <v>36</v>
      </c>
      <c r="H31" s="117">
        <f>G31+G32+G33+G34</f>
        <v>378</v>
      </c>
      <c r="I31" s="5"/>
    </row>
    <row r="32" s="105" customFormat="1" ht="20" customHeight="1" spans="1:9">
      <c r="A32" s="70">
        <v>30</v>
      </c>
      <c r="B32" s="85"/>
      <c r="C32" s="119"/>
      <c r="D32" s="72" t="s">
        <v>40</v>
      </c>
      <c r="E32" s="72" t="s">
        <v>14</v>
      </c>
      <c r="F32" s="116">
        <v>7</v>
      </c>
      <c r="G32" s="113">
        <f t="shared" si="0"/>
        <v>126</v>
      </c>
      <c r="H32" s="119"/>
      <c r="I32" s="5"/>
    </row>
    <row r="33" s="105" customFormat="1" ht="20" customHeight="1" spans="1:9">
      <c r="A33" s="70">
        <v>31</v>
      </c>
      <c r="B33" s="85"/>
      <c r="C33" s="119"/>
      <c r="D33" s="72" t="s">
        <v>35</v>
      </c>
      <c r="E33" s="72" t="s">
        <v>14</v>
      </c>
      <c r="F33" s="116">
        <v>5</v>
      </c>
      <c r="G33" s="113">
        <f t="shared" si="0"/>
        <v>90</v>
      </c>
      <c r="H33" s="119"/>
      <c r="I33" s="5"/>
    </row>
    <row r="34" s="105" customFormat="1" ht="20" customHeight="1" spans="1:9">
      <c r="A34" s="70">
        <v>32</v>
      </c>
      <c r="B34" s="78"/>
      <c r="C34" s="118"/>
      <c r="D34" s="72" t="s">
        <v>34</v>
      </c>
      <c r="E34" s="72" t="s">
        <v>14</v>
      </c>
      <c r="F34" s="116">
        <v>7</v>
      </c>
      <c r="G34" s="113">
        <f t="shared" si="0"/>
        <v>126</v>
      </c>
      <c r="H34" s="118"/>
      <c r="I34" s="5"/>
    </row>
    <row r="35" s="105" customFormat="1" ht="20" customHeight="1" spans="1:9">
      <c r="A35" s="70">
        <v>33</v>
      </c>
      <c r="B35" s="74" t="s">
        <v>28</v>
      </c>
      <c r="C35" s="115" t="s">
        <v>53</v>
      </c>
      <c r="D35" s="72" t="s">
        <v>51</v>
      </c>
      <c r="E35" s="72" t="s">
        <v>14</v>
      </c>
      <c r="F35" s="116">
        <v>5</v>
      </c>
      <c r="G35" s="113">
        <f t="shared" si="0"/>
        <v>90</v>
      </c>
      <c r="H35" s="117">
        <f>G35+G36+G37+G38</f>
        <v>288</v>
      </c>
      <c r="I35" s="5"/>
    </row>
    <row r="36" s="105" customFormat="1" ht="20" customHeight="1" spans="1:9">
      <c r="A36" s="70">
        <v>34</v>
      </c>
      <c r="B36" s="85"/>
      <c r="C36" s="119"/>
      <c r="D36" s="72" t="s">
        <v>40</v>
      </c>
      <c r="E36" s="72" t="s">
        <v>14</v>
      </c>
      <c r="F36" s="116">
        <v>2</v>
      </c>
      <c r="G36" s="113">
        <f t="shared" si="0"/>
        <v>36</v>
      </c>
      <c r="H36" s="119"/>
      <c r="I36" s="5"/>
    </row>
    <row r="37" s="105" customFormat="1" ht="20" customHeight="1" spans="1:9">
      <c r="A37" s="70">
        <v>35</v>
      </c>
      <c r="B37" s="85"/>
      <c r="C37" s="119"/>
      <c r="D37" s="72" t="s">
        <v>35</v>
      </c>
      <c r="E37" s="72" t="s">
        <v>14</v>
      </c>
      <c r="F37" s="116">
        <v>8</v>
      </c>
      <c r="G37" s="113">
        <f t="shared" si="0"/>
        <v>144</v>
      </c>
      <c r="H37" s="119"/>
      <c r="I37" s="5"/>
    </row>
    <row r="38" s="105" customFormat="1" ht="20" customHeight="1" spans="1:9">
      <c r="A38" s="70">
        <v>36</v>
      </c>
      <c r="B38" s="78"/>
      <c r="C38" s="118"/>
      <c r="D38" s="72" t="s">
        <v>34</v>
      </c>
      <c r="E38" s="72" t="s">
        <v>14</v>
      </c>
      <c r="F38" s="116">
        <v>1</v>
      </c>
      <c r="G38" s="113">
        <f t="shared" si="0"/>
        <v>18</v>
      </c>
      <c r="H38" s="118"/>
      <c r="I38" s="5"/>
    </row>
    <row r="39" s="105" customFormat="1" ht="20" customHeight="1" spans="1:9">
      <c r="A39" s="70">
        <v>37</v>
      </c>
      <c r="B39" s="70" t="s">
        <v>28</v>
      </c>
      <c r="C39" s="111" t="s">
        <v>54</v>
      </c>
      <c r="D39" s="72" t="s">
        <v>30</v>
      </c>
      <c r="E39" s="72" t="s">
        <v>14</v>
      </c>
      <c r="F39" s="116">
        <v>8</v>
      </c>
      <c r="G39" s="113">
        <f t="shared" si="0"/>
        <v>144</v>
      </c>
      <c r="H39" s="114">
        <f t="shared" ref="H39:H41" si="4">G39</f>
        <v>144</v>
      </c>
      <c r="I39" s="5"/>
    </row>
    <row r="40" s="105" customFormat="1" ht="20" customHeight="1" spans="1:9">
      <c r="A40" s="70">
        <v>38</v>
      </c>
      <c r="B40" s="70" t="s">
        <v>28</v>
      </c>
      <c r="C40" s="111" t="s">
        <v>55</v>
      </c>
      <c r="D40" s="72" t="s">
        <v>30</v>
      </c>
      <c r="E40" s="72" t="s">
        <v>14</v>
      </c>
      <c r="F40" s="116">
        <v>2</v>
      </c>
      <c r="G40" s="113">
        <f t="shared" si="0"/>
        <v>36</v>
      </c>
      <c r="H40" s="114">
        <f t="shared" si="4"/>
        <v>36</v>
      </c>
      <c r="I40" s="5"/>
    </row>
    <row r="41" s="105" customFormat="1" ht="20" customHeight="1" spans="1:9">
      <c r="A41" s="70">
        <v>39</v>
      </c>
      <c r="B41" s="70" t="s">
        <v>28</v>
      </c>
      <c r="C41" s="111" t="s">
        <v>56</v>
      </c>
      <c r="D41" s="72" t="s">
        <v>30</v>
      </c>
      <c r="E41" s="72" t="s">
        <v>14</v>
      </c>
      <c r="F41" s="116">
        <v>8</v>
      </c>
      <c r="G41" s="113">
        <f t="shared" si="0"/>
        <v>144</v>
      </c>
      <c r="H41" s="114">
        <f t="shared" si="4"/>
        <v>144</v>
      </c>
      <c r="I41" s="5"/>
    </row>
    <row r="42" s="105" customFormat="1" ht="20" customHeight="1" spans="1:9">
      <c r="A42" s="70">
        <v>40</v>
      </c>
      <c r="B42" s="74" t="s">
        <v>28</v>
      </c>
      <c r="C42" s="115" t="s">
        <v>57</v>
      </c>
      <c r="D42" s="72" t="s">
        <v>38</v>
      </c>
      <c r="E42" s="72" t="s">
        <v>14</v>
      </c>
      <c r="F42" s="116">
        <v>5</v>
      </c>
      <c r="G42" s="113">
        <f t="shared" si="0"/>
        <v>90</v>
      </c>
      <c r="H42" s="117">
        <f>G42+G43</f>
        <v>162</v>
      </c>
      <c r="I42" s="5"/>
    </row>
    <row r="43" s="105" customFormat="1" ht="20" customHeight="1" spans="1:9">
      <c r="A43" s="70">
        <v>41</v>
      </c>
      <c r="B43" s="78"/>
      <c r="C43" s="118"/>
      <c r="D43" s="72" t="s">
        <v>37</v>
      </c>
      <c r="E43" s="72" t="s">
        <v>14</v>
      </c>
      <c r="F43" s="116">
        <v>4</v>
      </c>
      <c r="G43" s="113">
        <f t="shared" si="0"/>
        <v>72</v>
      </c>
      <c r="H43" s="118"/>
      <c r="I43" s="5"/>
    </row>
    <row r="44" s="105" customFormat="1" ht="20" customHeight="1" spans="1:9">
      <c r="A44" s="70">
        <v>42</v>
      </c>
      <c r="B44" s="70" t="s">
        <v>28</v>
      </c>
      <c r="C44" s="111" t="s">
        <v>58</v>
      </c>
      <c r="D44" s="72" t="s">
        <v>30</v>
      </c>
      <c r="E44" s="72" t="s">
        <v>14</v>
      </c>
      <c r="F44" s="116">
        <v>7</v>
      </c>
      <c r="G44" s="113">
        <f t="shared" si="0"/>
        <v>126</v>
      </c>
      <c r="H44" s="114">
        <f>G44</f>
        <v>126</v>
      </c>
      <c r="I44" s="5"/>
    </row>
    <row r="45" s="105" customFormat="1" ht="20" customHeight="1" spans="1:9">
      <c r="A45" s="70">
        <v>43</v>
      </c>
      <c r="B45" s="74" t="s">
        <v>28</v>
      </c>
      <c r="C45" s="115" t="s">
        <v>59</v>
      </c>
      <c r="D45" s="72" t="s">
        <v>40</v>
      </c>
      <c r="E45" s="72" t="s">
        <v>14</v>
      </c>
      <c r="F45" s="116">
        <v>9</v>
      </c>
      <c r="G45" s="113">
        <f t="shared" si="0"/>
        <v>162</v>
      </c>
      <c r="H45" s="117">
        <f>G45+G46+G47</f>
        <v>360</v>
      </c>
      <c r="I45" s="5"/>
    </row>
    <row r="46" s="105" customFormat="1" ht="20" customHeight="1" spans="1:9">
      <c r="A46" s="70">
        <v>44</v>
      </c>
      <c r="B46" s="85"/>
      <c r="C46" s="119"/>
      <c r="D46" s="72" t="s">
        <v>51</v>
      </c>
      <c r="E46" s="72" t="s">
        <v>14</v>
      </c>
      <c r="F46" s="116">
        <v>2</v>
      </c>
      <c r="G46" s="113">
        <f t="shared" si="0"/>
        <v>36</v>
      </c>
      <c r="H46" s="119"/>
      <c r="I46" s="5"/>
    </row>
    <row r="47" s="105" customFormat="1" ht="20" customHeight="1" spans="1:9">
      <c r="A47" s="70">
        <v>45</v>
      </c>
      <c r="B47" s="78"/>
      <c r="C47" s="118"/>
      <c r="D47" s="72" t="s">
        <v>34</v>
      </c>
      <c r="E47" s="72" t="s">
        <v>14</v>
      </c>
      <c r="F47" s="116">
        <v>9</v>
      </c>
      <c r="G47" s="113">
        <f t="shared" si="0"/>
        <v>162</v>
      </c>
      <c r="H47" s="118"/>
      <c r="I47" s="5"/>
    </row>
    <row r="48" s="105" customFormat="1" ht="20" customHeight="1" spans="1:9">
      <c r="A48" s="70">
        <v>46</v>
      </c>
      <c r="B48" s="74" t="s">
        <v>28</v>
      </c>
      <c r="C48" s="115" t="s">
        <v>60</v>
      </c>
      <c r="D48" s="72" t="s">
        <v>30</v>
      </c>
      <c r="E48" s="72" t="s">
        <v>14</v>
      </c>
      <c r="F48" s="116">
        <v>1</v>
      </c>
      <c r="G48" s="113">
        <f t="shared" si="0"/>
        <v>18</v>
      </c>
      <c r="H48" s="117">
        <f t="shared" ref="H48:H52" si="5">G48+G49</f>
        <v>144</v>
      </c>
      <c r="I48" s="5"/>
    </row>
    <row r="49" s="105" customFormat="1" ht="20" customHeight="1" spans="1:9">
      <c r="A49" s="70">
        <v>47</v>
      </c>
      <c r="B49" s="78"/>
      <c r="C49" s="118"/>
      <c r="D49" s="72" t="s">
        <v>32</v>
      </c>
      <c r="E49" s="72" t="s">
        <v>14</v>
      </c>
      <c r="F49" s="116">
        <v>7</v>
      </c>
      <c r="G49" s="113">
        <f t="shared" si="0"/>
        <v>126</v>
      </c>
      <c r="H49" s="118"/>
      <c r="I49" s="5"/>
    </row>
    <row r="50" s="105" customFormat="1" ht="20" customHeight="1" spans="1:9">
      <c r="A50" s="70">
        <v>48</v>
      </c>
      <c r="B50" s="74" t="s">
        <v>28</v>
      </c>
      <c r="C50" s="115" t="s">
        <v>61</v>
      </c>
      <c r="D50" s="72" t="s">
        <v>38</v>
      </c>
      <c r="E50" s="72" t="s">
        <v>14</v>
      </c>
      <c r="F50" s="116">
        <v>6</v>
      </c>
      <c r="G50" s="113">
        <f t="shared" si="0"/>
        <v>108</v>
      </c>
      <c r="H50" s="117">
        <f t="shared" si="5"/>
        <v>162</v>
      </c>
      <c r="I50" s="5"/>
    </row>
    <row r="51" s="105" customFormat="1" ht="20" customHeight="1" spans="1:9">
      <c r="A51" s="70">
        <v>49</v>
      </c>
      <c r="B51" s="78"/>
      <c r="C51" s="118"/>
      <c r="D51" s="72" t="s">
        <v>37</v>
      </c>
      <c r="E51" s="72" t="s">
        <v>14</v>
      </c>
      <c r="F51" s="116">
        <v>3</v>
      </c>
      <c r="G51" s="113">
        <f t="shared" si="0"/>
        <v>54</v>
      </c>
      <c r="H51" s="118"/>
      <c r="I51" s="5"/>
    </row>
    <row r="52" s="105" customFormat="1" ht="20" customHeight="1" spans="1:9">
      <c r="A52" s="70">
        <v>50</v>
      </c>
      <c r="B52" s="74" t="s">
        <v>28</v>
      </c>
      <c r="C52" s="115" t="s">
        <v>62</v>
      </c>
      <c r="D52" s="72" t="s">
        <v>38</v>
      </c>
      <c r="E52" s="72" t="s">
        <v>14</v>
      </c>
      <c r="F52" s="116">
        <v>1</v>
      </c>
      <c r="G52" s="113">
        <f t="shared" si="0"/>
        <v>18</v>
      </c>
      <c r="H52" s="117">
        <f t="shared" si="5"/>
        <v>108</v>
      </c>
      <c r="I52" s="5"/>
    </row>
    <row r="53" s="105" customFormat="1" ht="20" customHeight="1" spans="1:9">
      <c r="A53" s="70">
        <v>51</v>
      </c>
      <c r="B53" s="78"/>
      <c r="C53" s="118"/>
      <c r="D53" s="72" t="s">
        <v>37</v>
      </c>
      <c r="E53" s="72" t="s">
        <v>14</v>
      </c>
      <c r="F53" s="116">
        <v>5</v>
      </c>
      <c r="G53" s="113">
        <f t="shared" si="0"/>
        <v>90</v>
      </c>
      <c r="H53" s="118"/>
      <c r="I53" s="5"/>
    </row>
    <row r="54" s="105" customFormat="1" ht="20" customHeight="1" spans="1:9">
      <c r="A54" s="70">
        <v>52</v>
      </c>
      <c r="B54" s="74" t="s">
        <v>28</v>
      </c>
      <c r="C54" s="115" t="s">
        <v>63</v>
      </c>
      <c r="D54" s="72" t="s">
        <v>32</v>
      </c>
      <c r="E54" s="72" t="s">
        <v>14</v>
      </c>
      <c r="F54" s="116">
        <v>2</v>
      </c>
      <c r="G54" s="113">
        <f t="shared" si="0"/>
        <v>36</v>
      </c>
      <c r="H54" s="117">
        <f>G54+G55</f>
        <v>144</v>
      </c>
      <c r="I54" s="5"/>
    </row>
    <row r="55" s="105" customFormat="1" ht="20" customHeight="1" spans="1:9">
      <c r="A55" s="70">
        <v>53</v>
      </c>
      <c r="B55" s="78"/>
      <c r="C55" s="118"/>
      <c r="D55" s="72" t="s">
        <v>30</v>
      </c>
      <c r="E55" s="72" t="s">
        <v>14</v>
      </c>
      <c r="F55" s="116">
        <v>6</v>
      </c>
      <c r="G55" s="113">
        <f t="shared" si="0"/>
        <v>108</v>
      </c>
      <c r="H55" s="118"/>
      <c r="I55" s="5"/>
    </row>
    <row r="56" s="105" customFormat="1" ht="20" customHeight="1" spans="1:9">
      <c r="A56" s="70">
        <v>54</v>
      </c>
      <c r="B56" s="74" t="s">
        <v>28</v>
      </c>
      <c r="C56" s="115" t="s">
        <v>64</v>
      </c>
      <c r="D56" s="72" t="s">
        <v>34</v>
      </c>
      <c r="E56" s="72" t="s">
        <v>14</v>
      </c>
      <c r="F56" s="116">
        <v>1</v>
      </c>
      <c r="G56" s="113">
        <f t="shared" si="0"/>
        <v>18</v>
      </c>
      <c r="H56" s="117">
        <f>G56+G57</f>
        <v>54</v>
      </c>
      <c r="I56" s="5"/>
    </row>
    <row r="57" s="105" customFormat="1" ht="20" customHeight="1" spans="1:9">
      <c r="A57" s="70">
        <v>55</v>
      </c>
      <c r="B57" s="78"/>
      <c r="C57" s="118"/>
      <c r="D57" s="72" t="s">
        <v>35</v>
      </c>
      <c r="E57" s="72" t="s">
        <v>14</v>
      </c>
      <c r="F57" s="116">
        <v>2</v>
      </c>
      <c r="G57" s="113">
        <f t="shared" si="0"/>
        <v>36</v>
      </c>
      <c r="H57" s="118"/>
      <c r="I57" s="5"/>
    </row>
    <row r="58" s="105" customFormat="1" ht="20" customHeight="1" spans="1:9">
      <c r="A58" s="70">
        <v>56</v>
      </c>
      <c r="B58" s="74" t="s">
        <v>28</v>
      </c>
      <c r="C58" s="115" t="s">
        <v>65</v>
      </c>
      <c r="D58" s="72" t="s">
        <v>51</v>
      </c>
      <c r="E58" s="72" t="s">
        <v>14</v>
      </c>
      <c r="F58" s="116">
        <v>4</v>
      </c>
      <c r="G58" s="113">
        <f t="shared" si="0"/>
        <v>72</v>
      </c>
      <c r="H58" s="117">
        <f>G58+G59+G60+G61</f>
        <v>306</v>
      </c>
      <c r="I58" s="5"/>
    </row>
    <row r="59" s="105" customFormat="1" ht="20" customHeight="1" spans="1:9">
      <c r="A59" s="70">
        <v>57</v>
      </c>
      <c r="B59" s="85"/>
      <c r="C59" s="119"/>
      <c r="D59" s="72" t="s">
        <v>40</v>
      </c>
      <c r="E59" s="72" t="s">
        <v>14</v>
      </c>
      <c r="F59" s="116">
        <v>8</v>
      </c>
      <c r="G59" s="113">
        <f t="shared" si="0"/>
        <v>144</v>
      </c>
      <c r="H59" s="119"/>
      <c r="I59" s="5"/>
    </row>
    <row r="60" s="105" customFormat="1" ht="20" customHeight="1" spans="1:9">
      <c r="A60" s="70">
        <v>58</v>
      </c>
      <c r="B60" s="85"/>
      <c r="C60" s="119"/>
      <c r="D60" s="72" t="s">
        <v>35</v>
      </c>
      <c r="E60" s="72" t="s">
        <v>14</v>
      </c>
      <c r="F60" s="116">
        <v>3</v>
      </c>
      <c r="G60" s="113">
        <f t="shared" si="0"/>
        <v>54</v>
      </c>
      <c r="H60" s="119"/>
      <c r="I60" s="5"/>
    </row>
    <row r="61" s="105" customFormat="1" ht="20" customHeight="1" spans="1:9">
      <c r="A61" s="70">
        <v>59</v>
      </c>
      <c r="B61" s="78"/>
      <c r="C61" s="118"/>
      <c r="D61" s="72" t="s">
        <v>34</v>
      </c>
      <c r="E61" s="72" t="s">
        <v>14</v>
      </c>
      <c r="F61" s="116">
        <v>2</v>
      </c>
      <c r="G61" s="113">
        <f t="shared" si="0"/>
        <v>36</v>
      </c>
      <c r="H61" s="118"/>
      <c r="I61" s="5"/>
    </row>
    <row r="62" s="105" customFormat="1" ht="20" customHeight="1" spans="1:9">
      <c r="A62" s="70">
        <v>60</v>
      </c>
      <c r="B62" s="74" t="s">
        <v>28</v>
      </c>
      <c r="C62" s="115" t="s">
        <v>66</v>
      </c>
      <c r="D62" s="72" t="s">
        <v>40</v>
      </c>
      <c r="E62" s="72" t="s">
        <v>14</v>
      </c>
      <c r="F62" s="116">
        <v>6</v>
      </c>
      <c r="G62" s="113">
        <f t="shared" si="0"/>
        <v>108</v>
      </c>
      <c r="H62" s="117">
        <f>G62+G63+G64</f>
        <v>360</v>
      </c>
      <c r="I62" s="5"/>
    </row>
    <row r="63" s="105" customFormat="1" ht="20" customHeight="1" spans="1:9">
      <c r="A63" s="70">
        <v>61</v>
      </c>
      <c r="B63" s="85"/>
      <c r="C63" s="119"/>
      <c r="D63" s="72" t="s">
        <v>35</v>
      </c>
      <c r="E63" s="72" t="s">
        <v>14</v>
      </c>
      <c r="F63" s="116">
        <v>3</v>
      </c>
      <c r="G63" s="113">
        <f t="shared" si="0"/>
        <v>54</v>
      </c>
      <c r="H63" s="119"/>
      <c r="I63" s="5"/>
    </row>
    <row r="64" s="105" customFormat="1" ht="20" customHeight="1" spans="1:9">
      <c r="A64" s="70">
        <v>62</v>
      </c>
      <c r="B64" s="78"/>
      <c r="C64" s="118"/>
      <c r="D64" s="72" t="s">
        <v>34</v>
      </c>
      <c r="E64" s="72" t="s">
        <v>14</v>
      </c>
      <c r="F64" s="116">
        <v>11</v>
      </c>
      <c r="G64" s="113">
        <f t="shared" si="0"/>
        <v>198</v>
      </c>
      <c r="H64" s="118"/>
      <c r="I64" s="5"/>
    </row>
    <row r="65" s="105" customFormat="1" ht="20" customHeight="1" spans="1:9">
      <c r="A65" s="70">
        <v>63</v>
      </c>
      <c r="B65" s="74" t="s">
        <v>28</v>
      </c>
      <c r="C65" s="115" t="s">
        <v>67</v>
      </c>
      <c r="D65" s="72" t="s">
        <v>51</v>
      </c>
      <c r="E65" s="72" t="s">
        <v>14</v>
      </c>
      <c r="F65" s="116">
        <v>3</v>
      </c>
      <c r="G65" s="113">
        <f t="shared" si="0"/>
        <v>54</v>
      </c>
      <c r="H65" s="117">
        <f>G65+G66+G67+G68</f>
        <v>360</v>
      </c>
      <c r="I65" s="5"/>
    </row>
    <row r="66" s="105" customFormat="1" ht="20" customHeight="1" spans="1:9">
      <c r="A66" s="70">
        <v>64</v>
      </c>
      <c r="B66" s="85"/>
      <c r="C66" s="119"/>
      <c r="D66" s="72" t="s">
        <v>40</v>
      </c>
      <c r="E66" s="72" t="s">
        <v>14</v>
      </c>
      <c r="F66" s="116">
        <v>5</v>
      </c>
      <c r="G66" s="113">
        <f t="shared" si="0"/>
        <v>90</v>
      </c>
      <c r="H66" s="119"/>
      <c r="I66" s="5"/>
    </row>
    <row r="67" s="105" customFormat="1" ht="20" customHeight="1" spans="1:9">
      <c r="A67" s="70">
        <v>65</v>
      </c>
      <c r="B67" s="85"/>
      <c r="C67" s="119"/>
      <c r="D67" s="72" t="s">
        <v>35</v>
      </c>
      <c r="E67" s="72" t="s">
        <v>14</v>
      </c>
      <c r="F67" s="116">
        <v>6</v>
      </c>
      <c r="G67" s="113">
        <f t="shared" ref="G67:G83" si="6">F67*18</f>
        <v>108</v>
      </c>
      <c r="H67" s="119"/>
      <c r="I67" s="5"/>
    </row>
    <row r="68" s="105" customFormat="1" ht="20" customHeight="1" spans="1:9">
      <c r="A68" s="70">
        <v>66</v>
      </c>
      <c r="B68" s="78"/>
      <c r="C68" s="118"/>
      <c r="D68" s="72" t="s">
        <v>34</v>
      </c>
      <c r="E68" s="72" t="s">
        <v>14</v>
      </c>
      <c r="F68" s="116">
        <v>6</v>
      </c>
      <c r="G68" s="113">
        <f t="shared" si="6"/>
        <v>108</v>
      </c>
      <c r="H68" s="118"/>
      <c r="I68" s="5"/>
    </row>
    <row r="69" s="105" customFormat="1" ht="20" customHeight="1" spans="1:9">
      <c r="A69" s="70">
        <v>67</v>
      </c>
      <c r="B69" s="74" t="s">
        <v>28</v>
      </c>
      <c r="C69" s="115" t="s">
        <v>68</v>
      </c>
      <c r="D69" s="72" t="s">
        <v>51</v>
      </c>
      <c r="E69" s="72" t="s">
        <v>14</v>
      </c>
      <c r="F69" s="116">
        <v>9</v>
      </c>
      <c r="G69" s="113">
        <f t="shared" si="6"/>
        <v>162</v>
      </c>
      <c r="H69" s="117">
        <f>G69+G70+G71+G72</f>
        <v>234</v>
      </c>
      <c r="I69" s="5"/>
    </row>
    <row r="70" s="105" customFormat="1" ht="20" customHeight="1" spans="1:9">
      <c r="A70" s="70">
        <v>68</v>
      </c>
      <c r="B70" s="85"/>
      <c r="C70" s="119"/>
      <c r="D70" s="72" t="s">
        <v>40</v>
      </c>
      <c r="E70" s="72" t="s">
        <v>14</v>
      </c>
      <c r="F70" s="116">
        <v>2</v>
      </c>
      <c r="G70" s="113">
        <f t="shared" si="6"/>
        <v>36</v>
      </c>
      <c r="H70" s="119"/>
      <c r="I70" s="5"/>
    </row>
    <row r="71" s="105" customFormat="1" ht="20" customHeight="1" spans="1:9">
      <c r="A71" s="70">
        <v>69</v>
      </c>
      <c r="B71" s="85"/>
      <c r="C71" s="119"/>
      <c r="D71" s="72" t="s">
        <v>35</v>
      </c>
      <c r="E71" s="72" t="s">
        <v>14</v>
      </c>
      <c r="F71" s="116">
        <v>1</v>
      </c>
      <c r="G71" s="113">
        <f t="shared" si="6"/>
        <v>18</v>
      </c>
      <c r="H71" s="119"/>
      <c r="I71" s="5"/>
    </row>
    <row r="72" s="105" customFormat="1" ht="20" customHeight="1" spans="1:9">
      <c r="A72" s="70">
        <v>70</v>
      </c>
      <c r="B72" s="78"/>
      <c r="C72" s="118"/>
      <c r="D72" s="72" t="s">
        <v>34</v>
      </c>
      <c r="E72" s="72" t="s">
        <v>14</v>
      </c>
      <c r="F72" s="116">
        <v>1</v>
      </c>
      <c r="G72" s="113">
        <f t="shared" si="6"/>
        <v>18</v>
      </c>
      <c r="H72" s="118"/>
      <c r="I72" s="5"/>
    </row>
    <row r="73" s="105" customFormat="1" ht="20" customHeight="1" spans="1:9">
      <c r="A73" s="70">
        <v>71</v>
      </c>
      <c r="B73" s="74" t="s">
        <v>28</v>
      </c>
      <c r="C73" s="115" t="s">
        <v>69</v>
      </c>
      <c r="D73" s="72" t="s">
        <v>38</v>
      </c>
      <c r="E73" s="72" t="s">
        <v>14</v>
      </c>
      <c r="F73" s="116">
        <v>5</v>
      </c>
      <c r="G73" s="113">
        <f t="shared" si="6"/>
        <v>90</v>
      </c>
      <c r="H73" s="117">
        <f>G73+G74</f>
        <v>162</v>
      </c>
      <c r="I73" s="5"/>
    </row>
    <row r="74" s="105" customFormat="1" ht="20" customHeight="1" spans="1:9">
      <c r="A74" s="70">
        <v>72</v>
      </c>
      <c r="B74" s="78"/>
      <c r="C74" s="118"/>
      <c r="D74" s="72" t="s">
        <v>37</v>
      </c>
      <c r="E74" s="72" t="s">
        <v>14</v>
      </c>
      <c r="F74" s="116">
        <v>4</v>
      </c>
      <c r="G74" s="113">
        <f t="shared" si="6"/>
        <v>72</v>
      </c>
      <c r="H74" s="118"/>
      <c r="I74" s="5"/>
    </row>
    <row r="75" s="105" customFormat="1" ht="20" customHeight="1" spans="1:9">
      <c r="A75" s="70">
        <v>73</v>
      </c>
      <c r="B75" s="74" t="s">
        <v>28</v>
      </c>
      <c r="C75" s="115" t="s">
        <v>70</v>
      </c>
      <c r="D75" s="72" t="s">
        <v>32</v>
      </c>
      <c r="E75" s="72" t="s">
        <v>71</v>
      </c>
      <c r="F75" s="116">
        <v>7</v>
      </c>
      <c r="G75" s="113">
        <f t="shared" si="6"/>
        <v>126</v>
      </c>
      <c r="H75" s="117">
        <f>G75+G76</f>
        <v>144</v>
      </c>
      <c r="I75" s="5"/>
    </row>
    <row r="76" s="105" customFormat="1" ht="20" customHeight="1" spans="1:9">
      <c r="A76" s="70">
        <v>74</v>
      </c>
      <c r="B76" s="78"/>
      <c r="C76" s="118"/>
      <c r="D76" s="72" t="s">
        <v>30</v>
      </c>
      <c r="E76" s="72" t="s">
        <v>71</v>
      </c>
      <c r="F76" s="116">
        <v>1</v>
      </c>
      <c r="G76" s="113">
        <f t="shared" si="6"/>
        <v>18</v>
      </c>
      <c r="H76" s="118"/>
      <c r="I76" s="5"/>
    </row>
    <row r="77" s="105" customFormat="1" ht="20" customHeight="1" spans="1:9">
      <c r="A77" s="70">
        <v>75</v>
      </c>
      <c r="B77" s="74" t="s">
        <v>28</v>
      </c>
      <c r="C77" s="115" t="s">
        <v>72</v>
      </c>
      <c r="D77" s="72" t="s">
        <v>40</v>
      </c>
      <c r="E77" s="72" t="s">
        <v>14</v>
      </c>
      <c r="F77" s="116">
        <v>9</v>
      </c>
      <c r="G77" s="113">
        <f t="shared" si="6"/>
        <v>162</v>
      </c>
      <c r="H77" s="117">
        <f>G77+G78+G79</f>
        <v>396</v>
      </c>
      <c r="I77" s="5"/>
    </row>
    <row r="78" s="105" customFormat="1" ht="20" customHeight="1" spans="1:9">
      <c r="A78" s="70">
        <v>76</v>
      </c>
      <c r="B78" s="85"/>
      <c r="C78" s="119"/>
      <c r="D78" s="72" t="s">
        <v>35</v>
      </c>
      <c r="E78" s="72" t="s">
        <v>14</v>
      </c>
      <c r="F78" s="116">
        <v>2</v>
      </c>
      <c r="G78" s="113">
        <f t="shared" si="6"/>
        <v>36</v>
      </c>
      <c r="H78" s="119"/>
      <c r="I78" s="5"/>
    </row>
    <row r="79" s="105" customFormat="1" ht="20" customHeight="1" spans="1:9">
      <c r="A79" s="70">
        <v>77</v>
      </c>
      <c r="B79" s="78"/>
      <c r="C79" s="118"/>
      <c r="D79" s="72" t="s">
        <v>34</v>
      </c>
      <c r="E79" s="72" t="s">
        <v>14</v>
      </c>
      <c r="F79" s="116">
        <v>11</v>
      </c>
      <c r="G79" s="113">
        <f t="shared" si="6"/>
        <v>198</v>
      </c>
      <c r="H79" s="118"/>
      <c r="I79" s="5"/>
    </row>
    <row r="80" s="105" customFormat="1" ht="20" customHeight="1" spans="1:9">
      <c r="A80" s="70">
        <v>78</v>
      </c>
      <c r="B80" s="74" t="s">
        <v>28</v>
      </c>
      <c r="C80" s="115" t="s">
        <v>73</v>
      </c>
      <c r="D80" s="72" t="s">
        <v>34</v>
      </c>
      <c r="E80" s="72" t="s">
        <v>14</v>
      </c>
      <c r="F80" s="116">
        <v>1</v>
      </c>
      <c r="G80" s="113">
        <f t="shared" si="6"/>
        <v>18</v>
      </c>
      <c r="H80" s="117">
        <f>G80+G81+G82</f>
        <v>54</v>
      </c>
      <c r="I80" s="5"/>
    </row>
    <row r="81" s="105" customFormat="1" ht="20" customHeight="1" spans="1:9">
      <c r="A81" s="70">
        <v>79</v>
      </c>
      <c r="B81" s="85"/>
      <c r="C81" s="119"/>
      <c r="D81" s="72" t="s">
        <v>51</v>
      </c>
      <c r="E81" s="72" t="s">
        <v>14</v>
      </c>
      <c r="F81" s="116">
        <v>1</v>
      </c>
      <c r="G81" s="113">
        <f t="shared" si="6"/>
        <v>18</v>
      </c>
      <c r="H81" s="119"/>
      <c r="I81" s="5"/>
    </row>
    <row r="82" s="105" customFormat="1" ht="20" customHeight="1" spans="1:9">
      <c r="A82" s="70">
        <v>80</v>
      </c>
      <c r="B82" s="78"/>
      <c r="C82" s="118"/>
      <c r="D82" s="72" t="s">
        <v>35</v>
      </c>
      <c r="E82" s="72" t="s">
        <v>14</v>
      </c>
      <c r="F82" s="116">
        <v>1</v>
      </c>
      <c r="G82" s="113">
        <f t="shared" si="6"/>
        <v>18</v>
      </c>
      <c r="H82" s="118"/>
      <c r="I82" s="5"/>
    </row>
    <row r="83" s="105" customFormat="1" ht="20" customHeight="1" spans="1:9">
      <c r="A83" s="5"/>
      <c r="B83" s="70"/>
      <c r="C83" s="5"/>
      <c r="D83" s="5"/>
      <c r="E83" s="120" t="s">
        <v>24</v>
      </c>
      <c r="F83" s="121" t="s">
        <v>74</v>
      </c>
      <c r="G83" s="113">
        <f t="shared" si="6"/>
        <v>6714</v>
      </c>
      <c r="H83" s="122">
        <f>SUM(H3:H82)</f>
        <v>6714</v>
      </c>
      <c r="I83" s="5"/>
    </row>
  </sheetData>
  <mergeCells count="88">
    <mergeCell ref="A1:I1"/>
    <mergeCell ref="B4:B5"/>
    <mergeCell ref="B6:B7"/>
    <mergeCell ref="B8:B9"/>
    <mergeCell ref="B10:B11"/>
    <mergeCell ref="B13:B14"/>
    <mergeCell ref="B15:B16"/>
    <mergeCell ref="B17:B18"/>
    <mergeCell ref="B19:B20"/>
    <mergeCell ref="B21:B22"/>
    <mergeCell ref="B23:B24"/>
    <mergeCell ref="B25:B26"/>
    <mergeCell ref="B28:B30"/>
    <mergeCell ref="B31:B34"/>
    <mergeCell ref="B35:B38"/>
    <mergeCell ref="B42:B43"/>
    <mergeCell ref="B45:B47"/>
    <mergeCell ref="B48:B49"/>
    <mergeCell ref="B50:B51"/>
    <mergeCell ref="B52:B53"/>
    <mergeCell ref="B54:B55"/>
    <mergeCell ref="B56:B57"/>
    <mergeCell ref="B58:B61"/>
    <mergeCell ref="B62:B64"/>
    <mergeCell ref="B65:B68"/>
    <mergeCell ref="B69:B72"/>
    <mergeCell ref="B73:B74"/>
    <mergeCell ref="B75:B76"/>
    <mergeCell ref="B77:B79"/>
    <mergeCell ref="B80:B82"/>
    <mergeCell ref="C4:C5"/>
    <mergeCell ref="C6:C7"/>
    <mergeCell ref="C8:C9"/>
    <mergeCell ref="C10:C11"/>
    <mergeCell ref="C13:C14"/>
    <mergeCell ref="C15:C16"/>
    <mergeCell ref="C17:C18"/>
    <mergeCell ref="C19:C20"/>
    <mergeCell ref="C21:C22"/>
    <mergeCell ref="C23:C24"/>
    <mergeCell ref="C25:C26"/>
    <mergeCell ref="C28:C30"/>
    <mergeCell ref="C31:C34"/>
    <mergeCell ref="C35:C38"/>
    <mergeCell ref="C42:C43"/>
    <mergeCell ref="C45:C47"/>
    <mergeCell ref="C48:C49"/>
    <mergeCell ref="C50:C51"/>
    <mergeCell ref="C52:C53"/>
    <mergeCell ref="C54:C55"/>
    <mergeCell ref="C56:C57"/>
    <mergeCell ref="C58:C61"/>
    <mergeCell ref="C62:C64"/>
    <mergeCell ref="C65:C68"/>
    <mergeCell ref="C69:C72"/>
    <mergeCell ref="C73:C74"/>
    <mergeCell ref="C75:C76"/>
    <mergeCell ref="C77:C79"/>
    <mergeCell ref="C80:C82"/>
    <mergeCell ref="H4:H5"/>
    <mergeCell ref="H6:H7"/>
    <mergeCell ref="H8:H9"/>
    <mergeCell ref="H10:H11"/>
    <mergeCell ref="H13:H14"/>
    <mergeCell ref="H15:H16"/>
    <mergeCell ref="H17:H18"/>
    <mergeCell ref="H19:H20"/>
    <mergeCell ref="H21:H22"/>
    <mergeCell ref="H23:H24"/>
    <mergeCell ref="H25:H26"/>
    <mergeCell ref="H28:H30"/>
    <mergeCell ref="H31:H34"/>
    <mergeCell ref="H35:H38"/>
    <mergeCell ref="H42:H43"/>
    <mergeCell ref="H45:H47"/>
    <mergeCell ref="H48:H49"/>
    <mergeCell ref="H50:H51"/>
    <mergeCell ref="H52:H53"/>
    <mergeCell ref="H54:H55"/>
    <mergeCell ref="H56:H57"/>
    <mergeCell ref="H58:H61"/>
    <mergeCell ref="H62:H64"/>
    <mergeCell ref="H65:H68"/>
    <mergeCell ref="H69:H72"/>
    <mergeCell ref="H73:H74"/>
    <mergeCell ref="H75:H76"/>
    <mergeCell ref="H77:H79"/>
    <mergeCell ref="H80:H8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workbookViewId="0">
      <selection activeCell="G42" sqref="G42"/>
    </sheetView>
  </sheetViews>
  <sheetFormatPr defaultColWidth="9" defaultRowHeight="13.5"/>
  <cols>
    <col min="4" max="4" width="16" customWidth="1"/>
    <col min="13" max="13" width="22.625" customWidth="1"/>
  </cols>
  <sheetData>
    <row r="1" ht="25.5" spans="1:17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96"/>
      <c r="O1" s="96"/>
      <c r="P1" s="96"/>
      <c r="Q1" s="96"/>
    </row>
    <row r="2" ht="24.75" spans="1:17">
      <c r="A2" s="68" t="s">
        <v>1</v>
      </c>
      <c r="B2" s="68" t="s">
        <v>2</v>
      </c>
      <c r="C2" s="68" t="s">
        <v>3</v>
      </c>
      <c r="D2" s="68" t="s">
        <v>4</v>
      </c>
      <c r="E2" s="68" t="s">
        <v>5</v>
      </c>
      <c r="F2" s="68" t="s">
        <v>76</v>
      </c>
      <c r="G2" s="68" t="s">
        <v>77</v>
      </c>
      <c r="H2" s="69" t="s">
        <v>78</v>
      </c>
      <c r="I2" s="69" t="s">
        <v>7</v>
      </c>
      <c r="J2" s="97" t="s">
        <v>8</v>
      </c>
      <c r="K2" s="97" t="s">
        <v>9</v>
      </c>
      <c r="L2" s="97" t="s">
        <v>79</v>
      </c>
      <c r="M2" s="68" t="s">
        <v>10</v>
      </c>
      <c r="N2" s="96"/>
      <c r="O2" s="96"/>
      <c r="P2" s="96"/>
      <c r="Q2" s="96"/>
    </row>
    <row r="3" s="66" customFormat="1" ht="20" customHeight="1" spans="1:17">
      <c r="A3" s="70">
        <v>1</v>
      </c>
      <c r="B3" s="70" t="s">
        <v>80</v>
      </c>
      <c r="C3" s="71" t="s">
        <v>81</v>
      </c>
      <c r="D3" s="72" t="s">
        <v>82</v>
      </c>
      <c r="E3" s="72" t="s">
        <v>14</v>
      </c>
      <c r="F3" s="72">
        <v>1</v>
      </c>
      <c r="G3" s="72">
        <v>5</v>
      </c>
      <c r="H3" s="73">
        <v>6</v>
      </c>
      <c r="I3" s="98">
        <f>F3*15+18*G3</f>
        <v>105</v>
      </c>
      <c r="J3" s="98"/>
      <c r="K3" s="98">
        <v>105</v>
      </c>
      <c r="L3" s="98">
        <v>105</v>
      </c>
      <c r="M3" s="99" t="s">
        <v>83</v>
      </c>
      <c r="N3" s="100"/>
      <c r="O3" s="100"/>
      <c r="P3" s="100"/>
      <c r="Q3" s="100"/>
    </row>
    <row r="4" s="66" customFormat="1" ht="20" customHeight="1" spans="1:17">
      <c r="A4" s="74">
        <v>2</v>
      </c>
      <c r="B4" s="74" t="s">
        <v>80</v>
      </c>
      <c r="C4" s="75" t="s">
        <v>84</v>
      </c>
      <c r="D4" s="76" t="s">
        <v>85</v>
      </c>
      <c r="E4" s="76" t="s">
        <v>14</v>
      </c>
      <c r="F4" s="72">
        <v>6</v>
      </c>
      <c r="G4" s="76"/>
      <c r="H4" s="77">
        <v>9</v>
      </c>
      <c r="I4" s="101">
        <v>135</v>
      </c>
      <c r="J4" s="101"/>
      <c r="K4" s="101">
        <v>135</v>
      </c>
      <c r="L4" s="101">
        <v>135</v>
      </c>
      <c r="M4" s="102" t="s">
        <v>86</v>
      </c>
      <c r="N4" s="100"/>
      <c r="O4" s="100"/>
      <c r="P4" s="100"/>
      <c r="Q4" s="100"/>
    </row>
    <row r="5" s="66" customFormat="1" ht="20" customHeight="1" spans="1:17">
      <c r="A5" s="78"/>
      <c r="B5" s="78"/>
      <c r="C5" s="79"/>
      <c r="D5" s="80"/>
      <c r="E5" s="80"/>
      <c r="F5" s="72">
        <v>3</v>
      </c>
      <c r="G5" s="80"/>
      <c r="H5" s="81"/>
      <c r="I5" s="103"/>
      <c r="J5" s="103"/>
      <c r="K5" s="103"/>
      <c r="L5" s="103"/>
      <c r="M5" s="102" t="s">
        <v>87</v>
      </c>
      <c r="N5" s="100"/>
      <c r="O5" s="100"/>
      <c r="P5" s="100"/>
      <c r="Q5" s="100"/>
    </row>
    <row r="6" s="66" customFormat="1" ht="20" customHeight="1" spans="1:17">
      <c r="A6" s="70">
        <v>3</v>
      </c>
      <c r="B6" s="70" t="s">
        <v>80</v>
      </c>
      <c r="C6" s="82" t="s">
        <v>88</v>
      </c>
      <c r="D6" s="72" t="s">
        <v>85</v>
      </c>
      <c r="E6" s="72" t="s">
        <v>89</v>
      </c>
      <c r="F6" s="72">
        <v>2</v>
      </c>
      <c r="G6" s="72"/>
      <c r="H6" s="73">
        <v>2</v>
      </c>
      <c r="I6" s="98">
        <f>F6*15+18*G6</f>
        <v>30</v>
      </c>
      <c r="J6" s="98"/>
      <c r="K6" s="98">
        <v>30</v>
      </c>
      <c r="L6" s="98">
        <v>30</v>
      </c>
      <c r="M6" s="99" t="s">
        <v>90</v>
      </c>
      <c r="N6" s="100"/>
      <c r="O6" s="100"/>
      <c r="P6" s="100"/>
      <c r="Q6" s="100"/>
    </row>
    <row r="7" s="66" customFormat="1" ht="20" customHeight="1" spans="1:17">
      <c r="A7" s="74">
        <v>4</v>
      </c>
      <c r="B7" s="74" t="s">
        <v>80</v>
      </c>
      <c r="C7" s="83" t="s">
        <v>91</v>
      </c>
      <c r="D7" s="76" t="s">
        <v>85</v>
      </c>
      <c r="E7" s="76" t="s">
        <v>89</v>
      </c>
      <c r="F7" s="72">
        <v>2</v>
      </c>
      <c r="G7" s="76"/>
      <c r="H7" s="77">
        <v>3</v>
      </c>
      <c r="I7" s="101">
        <v>45</v>
      </c>
      <c r="J7" s="101"/>
      <c r="K7" s="101">
        <v>45</v>
      </c>
      <c r="L7" s="101">
        <v>45</v>
      </c>
      <c r="M7" s="102" t="s">
        <v>86</v>
      </c>
      <c r="N7" s="100"/>
      <c r="O7" s="100"/>
      <c r="P7" s="100"/>
      <c r="Q7" s="100"/>
    </row>
    <row r="8" s="66" customFormat="1" ht="20" customHeight="1" spans="1:17">
      <c r="A8" s="78"/>
      <c r="B8" s="78"/>
      <c r="C8" s="84"/>
      <c r="D8" s="80"/>
      <c r="E8" s="80"/>
      <c r="F8" s="72">
        <v>1</v>
      </c>
      <c r="G8" s="80"/>
      <c r="H8" s="81"/>
      <c r="I8" s="103"/>
      <c r="J8" s="103"/>
      <c r="K8" s="103"/>
      <c r="L8" s="103"/>
      <c r="M8" s="102" t="s">
        <v>87</v>
      </c>
      <c r="N8" s="100"/>
      <c r="O8" s="100"/>
      <c r="P8" s="100"/>
      <c r="Q8" s="100"/>
    </row>
    <row r="9" s="66" customFormat="1" ht="20" customHeight="1" spans="1:17">
      <c r="A9" s="85">
        <v>5</v>
      </c>
      <c r="B9" s="74" t="s">
        <v>80</v>
      </c>
      <c r="C9" s="86" t="s">
        <v>92</v>
      </c>
      <c r="D9" s="76" t="s">
        <v>85</v>
      </c>
      <c r="E9" s="72" t="s">
        <v>14</v>
      </c>
      <c r="F9" s="72">
        <v>1</v>
      </c>
      <c r="G9" s="87"/>
      <c r="H9" s="88">
        <v>7</v>
      </c>
      <c r="I9" s="101">
        <v>105</v>
      </c>
      <c r="J9" s="104"/>
      <c r="K9" s="104">
        <v>105</v>
      </c>
      <c r="L9" s="104">
        <v>105</v>
      </c>
      <c r="M9" s="102" t="s">
        <v>86</v>
      </c>
      <c r="N9" s="100"/>
      <c r="O9" s="100"/>
      <c r="P9" s="100"/>
      <c r="Q9" s="100"/>
    </row>
    <row r="10" s="66" customFormat="1" ht="20" customHeight="1" spans="1:17">
      <c r="A10" s="78"/>
      <c r="B10" s="78"/>
      <c r="C10" s="89"/>
      <c r="D10" s="80"/>
      <c r="E10" s="72" t="s">
        <v>14</v>
      </c>
      <c r="F10" s="72">
        <v>6</v>
      </c>
      <c r="G10" s="80"/>
      <c r="H10" s="81"/>
      <c r="I10" s="103"/>
      <c r="J10" s="103"/>
      <c r="K10" s="103"/>
      <c r="L10" s="103"/>
      <c r="M10" s="99" t="s">
        <v>90</v>
      </c>
      <c r="N10" s="100"/>
      <c r="O10" s="100"/>
      <c r="P10" s="100"/>
      <c r="Q10" s="100"/>
    </row>
    <row r="11" s="66" customFormat="1" ht="20" customHeight="1" spans="1:17">
      <c r="A11" s="70">
        <v>6</v>
      </c>
      <c r="B11" s="70" t="s">
        <v>80</v>
      </c>
      <c r="C11" s="27" t="s">
        <v>93</v>
      </c>
      <c r="D11" s="72" t="s">
        <v>94</v>
      </c>
      <c r="E11" s="72" t="s">
        <v>14</v>
      </c>
      <c r="F11" s="72">
        <v>9</v>
      </c>
      <c r="G11" s="72"/>
      <c r="H11" s="73">
        <v>9</v>
      </c>
      <c r="I11" s="98">
        <f t="shared" ref="I11:I15" si="0">F11*15+18*G11</f>
        <v>135</v>
      </c>
      <c r="J11" s="98"/>
      <c r="K11" s="98">
        <v>135</v>
      </c>
      <c r="L11" s="98">
        <v>135</v>
      </c>
      <c r="M11" s="102" t="s">
        <v>95</v>
      </c>
      <c r="N11" s="100"/>
      <c r="O11" s="100"/>
      <c r="P11" s="100" t="s">
        <v>96</v>
      </c>
      <c r="Q11" s="100"/>
    </row>
    <row r="12" s="66" customFormat="1" ht="20" customHeight="1" spans="1:17">
      <c r="A12" s="70">
        <v>7</v>
      </c>
      <c r="B12" s="70" t="s">
        <v>80</v>
      </c>
      <c r="C12" s="71" t="s">
        <v>97</v>
      </c>
      <c r="D12" s="72" t="s">
        <v>82</v>
      </c>
      <c r="E12" s="72" t="s">
        <v>14</v>
      </c>
      <c r="F12" s="72"/>
      <c r="G12" s="72">
        <v>8</v>
      </c>
      <c r="H12" s="73">
        <v>8</v>
      </c>
      <c r="I12" s="98">
        <f t="shared" si="0"/>
        <v>144</v>
      </c>
      <c r="J12" s="98"/>
      <c r="K12" s="98">
        <v>144</v>
      </c>
      <c r="L12" s="98">
        <v>144</v>
      </c>
      <c r="M12" s="99" t="s">
        <v>83</v>
      </c>
      <c r="N12" s="100"/>
      <c r="O12" s="100"/>
      <c r="P12" s="100"/>
      <c r="Q12" s="100"/>
    </row>
    <row r="13" s="66" customFormat="1" ht="20" customHeight="1" spans="1:17">
      <c r="A13" s="70">
        <v>8</v>
      </c>
      <c r="B13" s="70" t="s">
        <v>80</v>
      </c>
      <c r="C13" s="27" t="s">
        <v>98</v>
      </c>
      <c r="D13" s="72" t="s">
        <v>85</v>
      </c>
      <c r="E13" s="72" t="s">
        <v>14</v>
      </c>
      <c r="F13" s="72"/>
      <c r="G13" s="72">
        <v>1</v>
      </c>
      <c r="H13" s="73">
        <v>1</v>
      </c>
      <c r="I13" s="98">
        <f t="shared" si="0"/>
        <v>18</v>
      </c>
      <c r="J13" s="98"/>
      <c r="K13" s="98">
        <v>18</v>
      </c>
      <c r="L13" s="98">
        <v>18</v>
      </c>
      <c r="M13" s="99" t="s">
        <v>90</v>
      </c>
      <c r="N13" s="100"/>
      <c r="O13" s="100"/>
      <c r="P13" s="100"/>
      <c r="Q13" s="100" t="s">
        <v>96</v>
      </c>
    </row>
    <row r="14" s="66" customFormat="1" ht="20" customHeight="1" spans="1:17">
      <c r="A14" s="70">
        <v>9</v>
      </c>
      <c r="B14" s="70" t="s">
        <v>80</v>
      </c>
      <c r="C14" s="71" t="s">
        <v>99</v>
      </c>
      <c r="D14" s="72" t="s">
        <v>100</v>
      </c>
      <c r="E14" s="72" t="s">
        <v>89</v>
      </c>
      <c r="F14" s="72">
        <v>10</v>
      </c>
      <c r="G14" s="72"/>
      <c r="H14" s="73">
        <v>10</v>
      </c>
      <c r="I14" s="98">
        <f t="shared" si="0"/>
        <v>150</v>
      </c>
      <c r="J14" s="98"/>
      <c r="K14" s="98">
        <v>150</v>
      </c>
      <c r="L14" s="98">
        <v>150</v>
      </c>
      <c r="M14" s="99" t="s">
        <v>101</v>
      </c>
      <c r="N14" s="100"/>
      <c r="O14" s="100"/>
      <c r="P14" s="100"/>
      <c r="Q14" s="100" t="s">
        <v>96</v>
      </c>
    </row>
    <row r="15" s="66" customFormat="1" ht="20" customHeight="1" spans="1:17">
      <c r="A15" s="70">
        <v>10</v>
      </c>
      <c r="B15" s="70" t="s">
        <v>80</v>
      </c>
      <c r="C15" s="71" t="s">
        <v>102</v>
      </c>
      <c r="D15" s="72" t="s">
        <v>100</v>
      </c>
      <c r="E15" s="72" t="s">
        <v>14</v>
      </c>
      <c r="F15" s="72">
        <v>6</v>
      </c>
      <c r="G15" s="72"/>
      <c r="H15" s="73">
        <v>6</v>
      </c>
      <c r="I15" s="98">
        <f t="shared" si="0"/>
        <v>90</v>
      </c>
      <c r="J15" s="98"/>
      <c r="K15" s="98">
        <v>90</v>
      </c>
      <c r="L15" s="98">
        <v>90</v>
      </c>
      <c r="M15" s="99" t="s">
        <v>101</v>
      </c>
      <c r="N15" s="100"/>
      <c r="O15" s="100"/>
      <c r="P15" s="100"/>
      <c r="Q15" s="100"/>
    </row>
    <row r="16" s="66" customFormat="1" ht="20" customHeight="1" spans="1:17">
      <c r="A16" s="74">
        <v>11</v>
      </c>
      <c r="B16" s="74" t="s">
        <v>80</v>
      </c>
      <c r="C16" s="90" t="s">
        <v>103</v>
      </c>
      <c r="D16" s="76" t="s">
        <v>100</v>
      </c>
      <c r="E16" s="76" t="s">
        <v>14</v>
      </c>
      <c r="F16" s="72">
        <v>7</v>
      </c>
      <c r="G16" s="76"/>
      <c r="H16" s="77">
        <v>10</v>
      </c>
      <c r="I16" s="101">
        <v>150</v>
      </c>
      <c r="J16" s="101"/>
      <c r="K16" s="101">
        <v>150</v>
      </c>
      <c r="L16" s="101">
        <v>150</v>
      </c>
      <c r="M16" s="102" t="s">
        <v>104</v>
      </c>
      <c r="N16" s="100"/>
      <c r="O16" s="100"/>
      <c r="P16" s="100"/>
      <c r="Q16" s="100"/>
    </row>
    <row r="17" s="66" customFormat="1" ht="20" customHeight="1" spans="1:17">
      <c r="A17" s="78"/>
      <c r="B17" s="78"/>
      <c r="C17" s="91"/>
      <c r="D17" s="80"/>
      <c r="E17" s="80"/>
      <c r="F17" s="72">
        <v>3</v>
      </c>
      <c r="G17" s="80"/>
      <c r="H17" s="81"/>
      <c r="I17" s="103"/>
      <c r="J17" s="103"/>
      <c r="K17" s="103"/>
      <c r="L17" s="103"/>
      <c r="M17" s="5" t="s">
        <v>105</v>
      </c>
      <c r="N17" s="100"/>
      <c r="O17" s="100"/>
      <c r="P17" s="100"/>
      <c r="Q17" s="100"/>
    </row>
    <row r="18" s="66" customFormat="1" ht="20" customHeight="1" spans="1:17">
      <c r="A18" s="70">
        <v>12</v>
      </c>
      <c r="B18" s="70" t="s">
        <v>80</v>
      </c>
      <c r="C18" s="71" t="s">
        <v>106</v>
      </c>
      <c r="D18" s="72" t="s">
        <v>82</v>
      </c>
      <c r="E18" s="72" t="s">
        <v>14</v>
      </c>
      <c r="F18" s="72">
        <v>1</v>
      </c>
      <c r="G18" s="72">
        <v>5</v>
      </c>
      <c r="H18" s="73">
        <v>6</v>
      </c>
      <c r="I18" s="98">
        <f t="shared" ref="I18:I23" si="1">F18*15+18*G18</f>
        <v>105</v>
      </c>
      <c r="J18" s="98"/>
      <c r="K18" s="98">
        <v>105</v>
      </c>
      <c r="L18" s="98">
        <v>105</v>
      </c>
      <c r="M18" s="99" t="s">
        <v>83</v>
      </c>
      <c r="N18" s="100"/>
      <c r="O18" s="100"/>
      <c r="P18" s="100"/>
      <c r="Q18" s="100"/>
    </row>
    <row r="19" s="66" customFormat="1" ht="20" customHeight="1" spans="1:17">
      <c r="A19" s="70">
        <v>13</v>
      </c>
      <c r="B19" s="70" t="s">
        <v>80</v>
      </c>
      <c r="C19" s="27" t="s">
        <v>107</v>
      </c>
      <c r="D19" s="72" t="s">
        <v>82</v>
      </c>
      <c r="E19" s="72" t="s">
        <v>89</v>
      </c>
      <c r="F19" s="72">
        <v>2</v>
      </c>
      <c r="G19" s="72"/>
      <c r="H19" s="73">
        <v>2</v>
      </c>
      <c r="I19" s="98">
        <f t="shared" si="1"/>
        <v>30</v>
      </c>
      <c r="J19" s="98"/>
      <c r="K19" s="98">
        <v>30</v>
      </c>
      <c r="L19" s="98">
        <v>30</v>
      </c>
      <c r="M19" s="99" t="s">
        <v>83</v>
      </c>
      <c r="N19" s="100"/>
      <c r="O19" s="100"/>
      <c r="P19" s="100"/>
      <c r="Q19" s="100"/>
    </row>
    <row r="20" s="66" customFormat="1" ht="20" customHeight="1" spans="1:17">
      <c r="A20" s="74">
        <v>14</v>
      </c>
      <c r="B20" s="74" t="s">
        <v>80</v>
      </c>
      <c r="C20" s="92" t="s">
        <v>108</v>
      </c>
      <c r="D20" s="76" t="s">
        <v>85</v>
      </c>
      <c r="E20" s="76" t="s">
        <v>14</v>
      </c>
      <c r="F20" s="72">
        <v>7</v>
      </c>
      <c r="G20" s="76"/>
      <c r="H20" s="77">
        <v>14</v>
      </c>
      <c r="I20" s="101">
        <v>210</v>
      </c>
      <c r="J20" s="101"/>
      <c r="K20" s="101">
        <v>210</v>
      </c>
      <c r="L20" s="101">
        <v>210</v>
      </c>
      <c r="M20" s="102" t="s">
        <v>86</v>
      </c>
      <c r="N20" s="100"/>
      <c r="O20" s="100"/>
      <c r="P20" s="100"/>
      <c r="Q20" s="100"/>
    </row>
    <row r="21" s="66" customFormat="1" ht="20" customHeight="1" spans="1:17">
      <c r="A21" s="78"/>
      <c r="B21" s="78"/>
      <c r="C21" s="93"/>
      <c r="D21" s="80"/>
      <c r="E21" s="80"/>
      <c r="F21" s="72">
        <v>7</v>
      </c>
      <c r="G21" s="80"/>
      <c r="H21" s="81"/>
      <c r="I21" s="103"/>
      <c r="J21" s="103"/>
      <c r="K21" s="103"/>
      <c r="L21" s="103"/>
      <c r="M21" s="5" t="s">
        <v>109</v>
      </c>
      <c r="N21" s="100"/>
      <c r="O21" s="100"/>
      <c r="P21" s="100"/>
      <c r="Q21" s="100"/>
    </row>
    <row r="22" s="66" customFormat="1" ht="20" customHeight="1" spans="1:17">
      <c r="A22" s="70">
        <v>15</v>
      </c>
      <c r="B22" s="70" t="s">
        <v>80</v>
      </c>
      <c r="C22" s="27" t="s">
        <v>110</v>
      </c>
      <c r="D22" s="72" t="s">
        <v>111</v>
      </c>
      <c r="E22" s="72" t="s">
        <v>14</v>
      </c>
      <c r="F22" s="72">
        <v>9</v>
      </c>
      <c r="G22" s="72"/>
      <c r="H22" s="73">
        <v>9</v>
      </c>
      <c r="I22" s="98">
        <f t="shared" si="1"/>
        <v>135</v>
      </c>
      <c r="J22" s="98"/>
      <c r="K22" s="98">
        <v>135</v>
      </c>
      <c r="L22" s="98">
        <v>135</v>
      </c>
      <c r="M22" s="5" t="s">
        <v>105</v>
      </c>
      <c r="N22" s="100"/>
      <c r="O22" s="100"/>
      <c r="P22" s="100"/>
      <c r="Q22" s="100"/>
    </row>
    <row r="23" s="66" customFormat="1" ht="20" customHeight="1" spans="1:17">
      <c r="A23" s="70">
        <v>16</v>
      </c>
      <c r="B23" s="70" t="s">
        <v>80</v>
      </c>
      <c r="C23" s="71" t="s">
        <v>112</v>
      </c>
      <c r="D23" s="72" t="s">
        <v>100</v>
      </c>
      <c r="E23" s="72" t="s">
        <v>89</v>
      </c>
      <c r="F23" s="72">
        <v>1</v>
      </c>
      <c r="G23" s="72"/>
      <c r="H23" s="73">
        <v>1</v>
      </c>
      <c r="I23" s="98">
        <f t="shared" si="1"/>
        <v>15</v>
      </c>
      <c r="J23" s="98"/>
      <c r="K23" s="98">
        <v>15</v>
      </c>
      <c r="L23" s="98">
        <v>15</v>
      </c>
      <c r="M23" s="5" t="s">
        <v>113</v>
      </c>
      <c r="N23" s="100"/>
      <c r="O23" s="100"/>
      <c r="P23" s="100"/>
      <c r="Q23" s="100"/>
    </row>
    <row r="24" s="66" customFormat="1" ht="20" customHeight="1" spans="1:17">
      <c r="A24" s="74">
        <v>17</v>
      </c>
      <c r="B24" s="74" t="s">
        <v>80</v>
      </c>
      <c r="C24" s="90" t="s">
        <v>114</v>
      </c>
      <c r="D24" s="76" t="s">
        <v>100</v>
      </c>
      <c r="E24" s="76" t="s">
        <v>14</v>
      </c>
      <c r="F24" s="72">
        <v>2</v>
      </c>
      <c r="G24" s="76"/>
      <c r="H24" s="77">
        <v>8</v>
      </c>
      <c r="I24" s="101">
        <v>120</v>
      </c>
      <c r="J24" s="101"/>
      <c r="K24" s="101">
        <v>120</v>
      </c>
      <c r="L24" s="101">
        <v>120</v>
      </c>
      <c r="M24" s="5" t="s">
        <v>105</v>
      </c>
      <c r="N24" s="100"/>
      <c r="O24" s="100"/>
      <c r="P24" s="100"/>
      <c r="Q24" s="100"/>
    </row>
    <row r="25" s="66" customFormat="1" ht="20" customHeight="1" spans="1:17">
      <c r="A25" s="78"/>
      <c r="B25" s="78"/>
      <c r="C25" s="91"/>
      <c r="D25" s="80"/>
      <c r="E25" s="80"/>
      <c r="F25" s="72">
        <v>6</v>
      </c>
      <c r="G25" s="80"/>
      <c r="H25" s="81"/>
      <c r="I25" s="103"/>
      <c r="J25" s="103"/>
      <c r="K25" s="103"/>
      <c r="L25" s="103"/>
      <c r="M25" s="5" t="s">
        <v>113</v>
      </c>
      <c r="N25" s="100"/>
      <c r="O25" s="100"/>
      <c r="P25" s="100"/>
      <c r="Q25" s="100"/>
    </row>
    <row r="26" s="66" customFormat="1" ht="20" customHeight="1" spans="1:17">
      <c r="A26" s="70">
        <v>18</v>
      </c>
      <c r="B26" s="70" t="s">
        <v>80</v>
      </c>
      <c r="C26" s="71" t="s">
        <v>115</v>
      </c>
      <c r="D26" s="72" t="s">
        <v>100</v>
      </c>
      <c r="E26" s="72" t="s">
        <v>14</v>
      </c>
      <c r="F26" s="72">
        <v>5</v>
      </c>
      <c r="G26" s="72"/>
      <c r="H26" s="73">
        <v>5</v>
      </c>
      <c r="I26" s="98">
        <f t="shared" ref="I26:I28" si="2">F26*15+18*G26</f>
        <v>75</v>
      </c>
      <c r="J26" s="98"/>
      <c r="K26" s="98">
        <v>75</v>
      </c>
      <c r="L26" s="98">
        <v>75</v>
      </c>
      <c r="M26" s="5" t="s">
        <v>116</v>
      </c>
      <c r="N26" s="100"/>
      <c r="O26" s="100"/>
      <c r="P26" s="100"/>
      <c r="Q26" s="100"/>
    </row>
    <row r="27" s="66" customFormat="1" ht="20" customHeight="1" spans="1:17">
      <c r="A27" s="70">
        <v>19</v>
      </c>
      <c r="B27" s="70" t="s">
        <v>80</v>
      </c>
      <c r="C27" s="27" t="s">
        <v>117</v>
      </c>
      <c r="D27" s="72" t="s">
        <v>85</v>
      </c>
      <c r="E27" s="72" t="s">
        <v>14</v>
      </c>
      <c r="F27" s="72">
        <v>2</v>
      </c>
      <c r="G27" s="72"/>
      <c r="H27" s="73">
        <v>2</v>
      </c>
      <c r="I27" s="98">
        <f t="shared" si="2"/>
        <v>30</v>
      </c>
      <c r="J27" s="98"/>
      <c r="K27" s="98">
        <v>30</v>
      </c>
      <c r="L27" s="98">
        <v>30</v>
      </c>
      <c r="M27" s="5" t="s">
        <v>118</v>
      </c>
      <c r="N27" s="100"/>
      <c r="O27" s="100"/>
      <c r="P27" s="100"/>
      <c r="Q27" s="100"/>
    </row>
    <row r="28" s="66" customFormat="1" ht="20" customHeight="1" spans="1:17">
      <c r="A28" s="70">
        <v>20</v>
      </c>
      <c r="B28" s="70" t="s">
        <v>80</v>
      </c>
      <c r="C28" s="71" t="s">
        <v>119</v>
      </c>
      <c r="D28" s="72" t="s">
        <v>100</v>
      </c>
      <c r="E28" s="72" t="s">
        <v>14</v>
      </c>
      <c r="F28" s="72">
        <v>2</v>
      </c>
      <c r="G28" s="72"/>
      <c r="H28" s="73">
        <v>2</v>
      </c>
      <c r="I28" s="98">
        <f t="shared" si="2"/>
        <v>30</v>
      </c>
      <c r="J28" s="98"/>
      <c r="K28" s="98">
        <v>30</v>
      </c>
      <c r="L28" s="98">
        <v>30</v>
      </c>
      <c r="M28" s="5" t="s">
        <v>116</v>
      </c>
      <c r="N28" s="100"/>
      <c r="O28" s="100"/>
      <c r="P28" s="100"/>
      <c r="Q28" s="100"/>
    </row>
    <row r="29" s="66" customFormat="1" ht="20" customHeight="1" spans="1:17">
      <c r="A29" s="74">
        <v>21</v>
      </c>
      <c r="B29" s="74" t="s">
        <v>80</v>
      </c>
      <c r="C29" s="86" t="s">
        <v>120</v>
      </c>
      <c r="D29" s="76" t="s">
        <v>85</v>
      </c>
      <c r="E29" s="76" t="s">
        <v>14</v>
      </c>
      <c r="F29" s="72">
        <v>2</v>
      </c>
      <c r="G29" s="76"/>
      <c r="H29" s="77">
        <v>6</v>
      </c>
      <c r="I29" s="101">
        <v>90</v>
      </c>
      <c r="J29" s="101"/>
      <c r="K29" s="101">
        <v>90</v>
      </c>
      <c r="L29" s="101">
        <v>90</v>
      </c>
      <c r="M29" s="5" t="s">
        <v>121</v>
      </c>
      <c r="N29" s="100"/>
      <c r="O29" s="100"/>
      <c r="P29" s="100"/>
      <c r="Q29" s="100"/>
    </row>
    <row r="30" s="66" customFormat="1" ht="20" customHeight="1" spans="1:17">
      <c r="A30" s="85"/>
      <c r="B30" s="85"/>
      <c r="C30" s="94"/>
      <c r="D30" s="87"/>
      <c r="E30" s="87"/>
      <c r="F30" s="72">
        <v>1</v>
      </c>
      <c r="G30" s="87"/>
      <c r="H30" s="88"/>
      <c r="I30" s="104"/>
      <c r="J30" s="104"/>
      <c r="K30" s="104"/>
      <c r="L30" s="104"/>
      <c r="M30" s="5" t="s">
        <v>109</v>
      </c>
      <c r="N30" s="100"/>
      <c r="O30" s="100"/>
      <c r="P30" s="100"/>
      <c r="Q30" s="100"/>
    </row>
    <row r="31" s="66" customFormat="1" ht="20" customHeight="1" spans="1:17">
      <c r="A31" s="78"/>
      <c r="B31" s="78"/>
      <c r="C31" s="89"/>
      <c r="D31" s="80"/>
      <c r="E31" s="80"/>
      <c r="F31" s="72">
        <v>3</v>
      </c>
      <c r="G31" s="80"/>
      <c r="H31" s="81"/>
      <c r="I31" s="103"/>
      <c r="J31" s="103"/>
      <c r="K31" s="103"/>
      <c r="L31" s="103"/>
      <c r="M31" s="5" t="s">
        <v>122</v>
      </c>
      <c r="N31" s="100"/>
      <c r="O31" s="100"/>
      <c r="P31" s="100" t="s">
        <v>96</v>
      </c>
      <c r="Q31" s="100"/>
    </row>
    <row r="32" s="66" customFormat="1" ht="20" customHeight="1" spans="1:17">
      <c r="A32" s="85">
        <v>22</v>
      </c>
      <c r="B32" s="85" t="s">
        <v>80</v>
      </c>
      <c r="C32" s="95" t="s">
        <v>123</v>
      </c>
      <c r="D32" s="87" t="s">
        <v>85</v>
      </c>
      <c r="E32" s="87" t="s">
        <v>14</v>
      </c>
      <c r="F32" s="72">
        <v>5</v>
      </c>
      <c r="G32" s="76"/>
      <c r="H32" s="88">
        <v>10</v>
      </c>
      <c r="I32" s="101">
        <v>150</v>
      </c>
      <c r="J32" s="101"/>
      <c r="K32" s="104">
        <v>150</v>
      </c>
      <c r="L32" s="104">
        <v>150</v>
      </c>
      <c r="M32" s="5" t="s">
        <v>121</v>
      </c>
      <c r="N32" s="100"/>
      <c r="O32" s="100"/>
      <c r="P32" s="100"/>
      <c r="Q32" s="100"/>
    </row>
    <row r="33" s="66" customFormat="1" ht="20" customHeight="1" spans="1:17">
      <c r="A33" s="78"/>
      <c r="B33" s="78"/>
      <c r="C33" s="79"/>
      <c r="D33" s="80"/>
      <c r="E33" s="80"/>
      <c r="F33" s="72">
        <v>5</v>
      </c>
      <c r="G33" s="80"/>
      <c r="H33" s="81"/>
      <c r="I33" s="103"/>
      <c r="J33" s="103"/>
      <c r="K33" s="103"/>
      <c r="L33" s="103"/>
      <c r="M33" s="5" t="s">
        <v>109</v>
      </c>
      <c r="N33" s="100"/>
      <c r="O33" s="100" t="s">
        <v>96</v>
      </c>
      <c r="P33" s="100"/>
      <c r="Q33" s="100"/>
    </row>
    <row r="34" s="66" customFormat="1" ht="20" customHeight="1" spans="1:17">
      <c r="A34" s="70">
        <v>23</v>
      </c>
      <c r="B34" s="70" t="s">
        <v>80</v>
      </c>
      <c r="C34" s="70" t="s">
        <v>124</v>
      </c>
      <c r="D34" s="70" t="s">
        <v>85</v>
      </c>
      <c r="E34" s="72" t="s">
        <v>14</v>
      </c>
      <c r="F34" s="70">
        <v>2</v>
      </c>
      <c r="G34" s="70">
        <v>2</v>
      </c>
      <c r="H34" s="73">
        <v>4</v>
      </c>
      <c r="I34" s="98">
        <f>F34*15+18*G34</f>
        <v>66</v>
      </c>
      <c r="J34" s="98"/>
      <c r="K34" s="98">
        <v>66</v>
      </c>
      <c r="L34" s="98">
        <v>66</v>
      </c>
      <c r="M34" s="5" t="s">
        <v>109</v>
      </c>
      <c r="N34" s="100"/>
      <c r="O34" s="100"/>
      <c r="P34" s="100"/>
      <c r="Q34" s="100"/>
    </row>
    <row r="35" s="66" customFormat="1" ht="20" customHeight="1" spans="1:17">
      <c r="A35" s="70">
        <v>24</v>
      </c>
      <c r="B35" s="70" t="s">
        <v>80</v>
      </c>
      <c r="C35" s="70" t="s">
        <v>125</v>
      </c>
      <c r="D35" s="70" t="s">
        <v>82</v>
      </c>
      <c r="E35" s="72" t="s">
        <v>14</v>
      </c>
      <c r="F35" s="70"/>
      <c r="G35" s="70">
        <v>3</v>
      </c>
      <c r="H35" s="73">
        <v>3</v>
      </c>
      <c r="I35" s="98">
        <f>F35*15+18*G35</f>
        <v>54</v>
      </c>
      <c r="J35" s="98"/>
      <c r="K35" s="98">
        <f>I35</f>
        <v>54</v>
      </c>
      <c r="L35" s="98">
        <f>K35</f>
        <v>54</v>
      </c>
      <c r="M35" s="5" t="s">
        <v>122</v>
      </c>
      <c r="N35" s="100"/>
      <c r="O35" s="100"/>
      <c r="P35" s="100"/>
      <c r="Q35" s="100"/>
    </row>
    <row r="36" s="66" customFormat="1" ht="20" customHeight="1" spans="1:17">
      <c r="A36" s="70"/>
      <c r="B36" s="70"/>
      <c r="C36" s="70"/>
      <c r="D36" s="70"/>
      <c r="E36" s="72" t="s">
        <v>79</v>
      </c>
      <c r="F36" s="70">
        <f>SUM(F3:F35)</f>
        <v>119</v>
      </c>
      <c r="G36" s="70">
        <f t="shared" ref="G36:L36" si="3">SUM(G3:G35)</f>
        <v>24</v>
      </c>
      <c r="H36" s="73">
        <f t="shared" si="3"/>
        <v>143</v>
      </c>
      <c r="I36" s="98">
        <f t="shared" si="3"/>
        <v>2217</v>
      </c>
      <c r="J36" s="98"/>
      <c r="K36" s="98">
        <f t="shared" si="3"/>
        <v>2217</v>
      </c>
      <c r="L36" s="98">
        <f t="shared" si="3"/>
        <v>2217</v>
      </c>
      <c r="M36" s="5"/>
      <c r="N36" s="100"/>
      <c r="O36" s="100"/>
      <c r="P36" s="100"/>
      <c r="Q36" s="100"/>
    </row>
  </sheetData>
  <mergeCells count="88">
    <mergeCell ref="A1:M1"/>
    <mergeCell ref="A4:A5"/>
    <mergeCell ref="A7:A8"/>
    <mergeCell ref="A9:A10"/>
    <mergeCell ref="A16:A17"/>
    <mergeCell ref="A20:A21"/>
    <mergeCell ref="A24:A25"/>
    <mergeCell ref="A29:A31"/>
    <mergeCell ref="A32:A33"/>
    <mergeCell ref="B4:B5"/>
    <mergeCell ref="B7:B8"/>
    <mergeCell ref="B9:B10"/>
    <mergeCell ref="B16:B17"/>
    <mergeCell ref="B20:B21"/>
    <mergeCell ref="B24:B25"/>
    <mergeCell ref="B29:B31"/>
    <mergeCell ref="B32:B33"/>
    <mergeCell ref="C4:C5"/>
    <mergeCell ref="C7:C8"/>
    <mergeCell ref="C9:C10"/>
    <mergeCell ref="C16:C17"/>
    <mergeCell ref="C20:C21"/>
    <mergeCell ref="C24:C25"/>
    <mergeCell ref="C29:C31"/>
    <mergeCell ref="C32:C33"/>
    <mergeCell ref="D4:D5"/>
    <mergeCell ref="D7:D8"/>
    <mergeCell ref="D9:D10"/>
    <mergeCell ref="D16:D17"/>
    <mergeCell ref="D20:D21"/>
    <mergeCell ref="D24:D25"/>
    <mergeCell ref="D29:D31"/>
    <mergeCell ref="D32:D33"/>
    <mergeCell ref="E4:E5"/>
    <mergeCell ref="E7:E8"/>
    <mergeCell ref="E16:E17"/>
    <mergeCell ref="E20:E21"/>
    <mergeCell ref="E24:E25"/>
    <mergeCell ref="E29:E31"/>
    <mergeCell ref="E32:E33"/>
    <mergeCell ref="G4:G5"/>
    <mergeCell ref="G7:G8"/>
    <mergeCell ref="G9:G10"/>
    <mergeCell ref="G16:G17"/>
    <mergeCell ref="G20:G21"/>
    <mergeCell ref="G24:G25"/>
    <mergeCell ref="G29:G31"/>
    <mergeCell ref="G32:G33"/>
    <mergeCell ref="H4:H5"/>
    <mergeCell ref="H7:H8"/>
    <mergeCell ref="H9:H10"/>
    <mergeCell ref="H16:H17"/>
    <mergeCell ref="H20:H21"/>
    <mergeCell ref="H24:H25"/>
    <mergeCell ref="H29:H31"/>
    <mergeCell ref="H32:H33"/>
    <mergeCell ref="I4:I5"/>
    <mergeCell ref="I7:I8"/>
    <mergeCell ref="I9:I10"/>
    <mergeCell ref="I16:I17"/>
    <mergeCell ref="I20:I21"/>
    <mergeCell ref="I24:I25"/>
    <mergeCell ref="I29:I31"/>
    <mergeCell ref="I32:I33"/>
    <mergeCell ref="J4:J5"/>
    <mergeCell ref="J7:J8"/>
    <mergeCell ref="J9:J10"/>
    <mergeCell ref="J16:J17"/>
    <mergeCell ref="J20:J21"/>
    <mergeCell ref="J24:J25"/>
    <mergeCell ref="J29:J31"/>
    <mergeCell ref="J32:J33"/>
    <mergeCell ref="K4:K5"/>
    <mergeCell ref="K7:K8"/>
    <mergeCell ref="K9:K10"/>
    <mergeCell ref="K16:K17"/>
    <mergeCell ref="K20:K21"/>
    <mergeCell ref="K24:K25"/>
    <mergeCell ref="K29:K31"/>
    <mergeCell ref="K32:K33"/>
    <mergeCell ref="L4:L5"/>
    <mergeCell ref="L7:L8"/>
    <mergeCell ref="L9:L10"/>
    <mergeCell ref="L16:L17"/>
    <mergeCell ref="L20:L21"/>
    <mergeCell ref="L24:L25"/>
    <mergeCell ref="L29:L31"/>
    <mergeCell ref="L32:L3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0"/>
  <sheetViews>
    <sheetView zoomScale="85" zoomScaleNormal="85" workbookViewId="0">
      <selection activeCell="A1" sqref="A1:AE1"/>
    </sheetView>
  </sheetViews>
  <sheetFormatPr defaultColWidth="11" defaultRowHeight="21.75" customHeight="1"/>
  <cols>
    <col min="1" max="1" width="5.25" style="33" customWidth="1"/>
    <col min="2" max="2" width="11" style="33"/>
    <col min="3" max="3" width="13.75" style="33" customWidth="1"/>
    <col min="4" max="4" width="5.375" style="33" customWidth="1"/>
    <col min="5" max="5" width="7.375" style="33" customWidth="1"/>
    <col min="6" max="6" width="9.125" style="33" customWidth="1"/>
    <col min="7" max="7" width="6.25" style="33" customWidth="1"/>
    <col min="8" max="8" width="7.75" style="33" customWidth="1"/>
    <col min="9" max="9" width="6" style="33" customWidth="1"/>
    <col min="10" max="11" width="6.75" style="33" customWidth="1"/>
    <col min="12" max="12" width="7.875" style="33" customWidth="1"/>
    <col min="13" max="13" width="6.75" style="35" customWidth="1"/>
    <col min="14" max="14" width="8" style="33" customWidth="1"/>
    <col min="15" max="15" width="9.375" style="33" customWidth="1"/>
    <col min="16" max="16" width="5.625" style="33" customWidth="1"/>
    <col min="17" max="17" width="5.75" style="33" customWidth="1"/>
    <col min="18" max="18" width="6.5" style="33" customWidth="1"/>
    <col min="19" max="19" width="6.75" style="33" customWidth="1"/>
    <col min="20" max="20" width="6.25" style="33" customWidth="1"/>
    <col min="21" max="21" width="5.75" style="33" customWidth="1"/>
    <col min="22" max="22" width="6.625" style="33" customWidth="1"/>
    <col min="23" max="23" width="6.375" style="33" customWidth="1"/>
    <col min="24" max="24" width="7.625" style="33" customWidth="1"/>
    <col min="25" max="25" width="6.125" style="33" customWidth="1"/>
    <col min="26" max="26" width="6.625" style="33" customWidth="1"/>
    <col min="27" max="27" width="6.5" style="33" customWidth="1"/>
    <col min="28" max="28" width="6.125" style="33" customWidth="1"/>
    <col min="29" max="29" width="7" style="33" customWidth="1"/>
    <col min="30" max="30" width="9" style="33" customWidth="1"/>
    <col min="31" max="31" width="10.125" style="33" customWidth="1"/>
    <col min="32" max="16384" width="11" style="33"/>
  </cols>
  <sheetData>
    <row r="1" s="33" customFormat="1" ht="36" customHeight="1" spans="1:31">
      <c r="A1" s="36" t="s">
        <v>126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="33" customFormat="1" ht="31.5" customHeight="1" spans="1:31">
      <c r="A2" s="37" t="s">
        <v>1</v>
      </c>
      <c r="B2" s="37" t="s">
        <v>127</v>
      </c>
      <c r="C2" s="37" t="s">
        <v>5</v>
      </c>
      <c r="D2" s="38" t="s">
        <v>128</v>
      </c>
      <c r="E2" s="38"/>
      <c r="F2" s="38"/>
      <c r="G2" s="38" t="s">
        <v>129</v>
      </c>
      <c r="H2" s="38"/>
      <c r="I2" s="38"/>
      <c r="J2" s="38" t="s">
        <v>130</v>
      </c>
      <c r="K2" s="38"/>
      <c r="L2" s="38"/>
      <c r="M2" s="38" t="s">
        <v>131</v>
      </c>
      <c r="N2" s="38"/>
      <c r="O2" s="38"/>
      <c r="P2" s="38" t="s">
        <v>132</v>
      </c>
      <c r="Q2" s="38"/>
      <c r="R2" s="38"/>
      <c r="S2" s="38" t="s">
        <v>133</v>
      </c>
      <c r="T2" s="38"/>
      <c r="U2" s="38"/>
      <c r="V2" s="38" t="s">
        <v>134</v>
      </c>
      <c r="W2" s="38"/>
      <c r="X2" s="38"/>
      <c r="Y2" s="38" t="s">
        <v>135</v>
      </c>
      <c r="Z2" s="38"/>
      <c r="AA2" s="38"/>
      <c r="AB2" s="55" t="s">
        <v>79</v>
      </c>
      <c r="AC2" s="55"/>
      <c r="AD2" s="55"/>
      <c r="AE2" s="55"/>
    </row>
    <row r="3" s="34" customFormat="1" ht="31.5" customHeight="1" spans="1:31">
      <c r="A3" s="39"/>
      <c r="B3" s="39"/>
      <c r="C3" s="39"/>
      <c r="D3" s="40" t="s">
        <v>136</v>
      </c>
      <c r="E3" s="40" t="s">
        <v>137</v>
      </c>
      <c r="F3" s="40" t="s">
        <v>138</v>
      </c>
      <c r="G3" s="40" t="s">
        <v>136</v>
      </c>
      <c r="H3" s="40" t="s">
        <v>137</v>
      </c>
      <c r="I3" s="40" t="s">
        <v>138</v>
      </c>
      <c r="J3" s="48" t="s">
        <v>136</v>
      </c>
      <c r="K3" s="40" t="s">
        <v>137</v>
      </c>
      <c r="L3" s="40" t="s">
        <v>138</v>
      </c>
      <c r="M3" s="40" t="s">
        <v>136</v>
      </c>
      <c r="N3" s="40" t="s">
        <v>137</v>
      </c>
      <c r="O3" s="40" t="s">
        <v>138</v>
      </c>
      <c r="P3" s="40" t="s">
        <v>136</v>
      </c>
      <c r="Q3" s="40" t="s">
        <v>137</v>
      </c>
      <c r="R3" s="40" t="s">
        <v>138</v>
      </c>
      <c r="S3" s="40" t="s">
        <v>136</v>
      </c>
      <c r="T3" s="40" t="s">
        <v>137</v>
      </c>
      <c r="U3" s="40" t="s">
        <v>138</v>
      </c>
      <c r="V3" s="40" t="s">
        <v>136</v>
      </c>
      <c r="W3" s="40" t="s">
        <v>137</v>
      </c>
      <c r="X3" s="40" t="s">
        <v>138</v>
      </c>
      <c r="Y3" s="40" t="s">
        <v>136</v>
      </c>
      <c r="Z3" s="40" t="s">
        <v>137</v>
      </c>
      <c r="AA3" s="40" t="s">
        <v>138</v>
      </c>
      <c r="AB3" s="56" t="s">
        <v>136</v>
      </c>
      <c r="AC3" s="56" t="s">
        <v>137</v>
      </c>
      <c r="AD3" s="56" t="s">
        <v>138</v>
      </c>
      <c r="AE3" s="56" t="s">
        <v>139</v>
      </c>
    </row>
    <row r="4" s="33" customFormat="1" customHeight="1" spans="1:35">
      <c r="A4" s="41">
        <v>1</v>
      </c>
      <c r="B4" s="42" t="s">
        <v>140</v>
      </c>
      <c r="C4" s="41" t="s">
        <v>14</v>
      </c>
      <c r="D4" s="42"/>
      <c r="E4" s="42"/>
      <c r="F4" s="42"/>
      <c r="G4" s="42">
        <v>9</v>
      </c>
      <c r="H4" s="42">
        <v>81</v>
      </c>
      <c r="I4" s="42">
        <v>4</v>
      </c>
      <c r="J4" s="49">
        <v>3</v>
      </c>
      <c r="K4" s="49">
        <v>24</v>
      </c>
      <c r="L4" s="50">
        <v>0</v>
      </c>
      <c r="M4" s="51"/>
      <c r="N4" s="42"/>
      <c r="O4" s="52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57">
        <f t="shared" ref="AB4:AD4" si="0">SUM(D4+G4+J4+M4+P4+S4+V4+Y4)</f>
        <v>12</v>
      </c>
      <c r="AC4" s="43">
        <f t="shared" si="0"/>
        <v>105</v>
      </c>
      <c r="AD4" s="58">
        <f t="shared" si="0"/>
        <v>4</v>
      </c>
      <c r="AE4" s="58">
        <f t="shared" ref="AE4:AE66" si="1">SUM(AC4+AD4)</f>
        <v>109</v>
      </c>
      <c r="AF4" s="45"/>
      <c r="AG4" s="45"/>
      <c r="AH4" s="45"/>
      <c r="AI4" s="45"/>
    </row>
    <row r="5" s="33" customFormat="1" customHeight="1" spans="1:35">
      <c r="A5" s="41">
        <v>2</v>
      </c>
      <c r="B5" s="42" t="s">
        <v>141</v>
      </c>
      <c r="C5" s="41" t="s">
        <v>14</v>
      </c>
      <c r="D5" s="42"/>
      <c r="E5" s="42"/>
      <c r="F5" s="43"/>
      <c r="G5" s="42">
        <v>8</v>
      </c>
      <c r="H5" s="42">
        <v>72</v>
      </c>
      <c r="I5" s="42">
        <v>18</v>
      </c>
      <c r="J5" s="42"/>
      <c r="K5" s="42"/>
      <c r="L5" s="42"/>
      <c r="M5" s="51"/>
      <c r="N5" s="42"/>
      <c r="O5" s="52"/>
      <c r="P5" s="43"/>
      <c r="Q5" s="43"/>
      <c r="R5" s="43"/>
      <c r="S5" s="43"/>
      <c r="T5" s="43"/>
      <c r="U5" s="43"/>
      <c r="V5" s="43"/>
      <c r="W5" s="43"/>
      <c r="X5" s="43"/>
      <c r="Y5" s="43">
        <v>4</v>
      </c>
      <c r="Z5" s="44">
        <v>36</v>
      </c>
      <c r="AA5" s="44">
        <v>11</v>
      </c>
      <c r="AB5" s="57">
        <f t="shared" ref="AB5:AD5" si="2">SUM(D5+G5+J5+M5+P5+S5+V5+Y5)</f>
        <v>12</v>
      </c>
      <c r="AC5" s="43">
        <f t="shared" si="2"/>
        <v>108</v>
      </c>
      <c r="AD5" s="58">
        <f t="shared" si="2"/>
        <v>29</v>
      </c>
      <c r="AE5" s="58">
        <f t="shared" si="1"/>
        <v>137</v>
      </c>
      <c r="AF5" s="45"/>
      <c r="AG5" s="45"/>
      <c r="AH5" s="45"/>
      <c r="AI5" s="45"/>
    </row>
    <row r="6" s="33" customFormat="1" customHeight="1" spans="1:35">
      <c r="A6" s="41">
        <v>3</v>
      </c>
      <c r="B6" s="42" t="s">
        <v>142</v>
      </c>
      <c r="C6" s="41" t="s">
        <v>14</v>
      </c>
      <c r="D6" s="42">
        <v>14</v>
      </c>
      <c r="E6" s="42">
        <v>126</v>
      </c>
      <c r="F6" s="43">
        <v>38.73</v>
      </c>
      <c r="G6" s="42"/>
      <c r="H6" s="42"/>
      <c r="I6" s="42"/>
      <c r="J6" s="42">
        <v>6</v>
      </c>
      <c r="K6" s="42">
        <v>48</v>
      </c>
      <c r="L6" s="42">
        <v>21.4</v>
      </c>
      <c r="M6" s="53"/>
      <c r="N6" s="42"/>
      <c r="O6" s="52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57">
        <f t="shared" ref="AB6:AD6" si="3">SUM(D6+G6+J6+M6+P6+S6+V6+Y6)</f>
        <v>20</v>
      </c>
      <c r="AC6" s="43">
        <f t="shared" si="3"/>
        <v>174</v>
      </c>
      <c r="AD6" s="58">
        <f t="shared" si="3"/>
        <v>60.13</v>
      </c>
      <c r="AE6" s="58">
        <f t="shared" si="1"/>
        <v>234.13</v>
      </c>
      <c r="AF6" s="45"/>
      <c r="AG6" s="45"/>
      <c r="AH6" s="45"/>
      <c r="AI6" s="45"/>
    </row>
    <row r="7" s="33" customFormat="1" customHeight="1" spans="1:35">
      <c r="A7" s="41">
        <v>4</v>
      </c>
      <c r="B7" s="42" t="s">
        <v>143</v>
      </c>
      <c r="C7" s="41" t="s">
        <v>14</v>
      </c>
      <c r="D7" s="42"/>
      <c r="E7" s="42"/>
      <c r="F7" s="42"/>
      <c r="G7" s="42"/>
      <c r="H7" s="42"/>
      <c r="I7" s="42"/>
      <c r="J7" s="42"/>
      <c r="K7" s="42"/>
      <c r="L7" s="42"/>
      <c r="M7" s="53"/>
      <c r="N7" s="42"/>
      <c r="O7" s="52"/>
      <c r="P7" s="43"/>
      <c r="Q7" s="43"/>
      <c r="R7" s="43"/>
      <c r="S7" s="43"/>
      <c r="T7" s="43"/>
      <c r="U7" s="43"/>
      <c r="V7" s="43"/>
      <c r="W7" s="43"/>
      <c r="X7" s="43"/>
      <c r="Y7" s="43">
        <v>17</v>
      </c>
      <c r="Z7" s="43">
        <v>153</v>
      </c>
      <c r="AA7" s="43">
        <v>29</v>
      </c>
      <c r="AB7" s="57">
        <f t="shared" ref="AB7:AD7" si="4">SUM(D7+G7+J7+M7+P7+S7+V7+Y7)</f>
        <v>17</v>
      </c>
      <c r="AC7" s="43">
        <f t="shared" si="4"/>
        <v>153</v>
      </c>
      <c r="AD7" s="58">
        <f t="shared" si="4"/>
        <v>29</v>
      </c>
      <c r="AE7" s="58">
        <f t="shared" si="1"/>
        <v>182</v>
      </c>
      <c r="AF7" s="45"/>
      <c r="AG7" s="45"/>
      <c r="AH7" s="45"/>
      <c r="AI7" s="45"/>
    </row>
    <row r="8" s="33" customFormat="1" customHeight="1" spans="1:35">
      <c r="A8" s="41">
        <v>5</v>
      </c>
      <c r="B8" s="42" t="s">
        <v>144</v>
      </c>
      <c r="C8" s="41" t="s">
        <v>14</v>
      </c>
      <c r="D8" s="42"/>
      <c r="E8" s="42"/>
      <c r="F8" s="42"/>
      <c r="G8" s="42"/>
      <c r="H8" s="42"/>
      <c r="I8" s="42"/>
      <c r="J8" s="42"/>
      <c r="K8" s="42"/>
      <c r="L8" s="42"/>
      <c r="M8" s="53"/>
      <c r="N8" s="42"/>
      <c r="O8" s="52"/>
      <c r="P8" s="43"/>
      <c r="Q8" s="43"/>
      <c r="R8" s="43"/>
      <c r="S8" s="43"/>
      <c r="T8" s="43"/>
      <c r="U8" s="43"/>
      <c r="V8" s="43"/>
      <c r="W8" s="43"/>
      <c r="X8" s="43"/>
      <c r="Y8" s="43">
        <v>18</v>
      </c>
      <c r="Z8" s="43">
        <v>162</v>
      </c>
      <c r="AA8" s="43">
        <v>20</v>
      </c>
      <c r="AB8" s="57">
        <f t="shared" ref="AB8:AD8" si="5">SUM(D8+G8+J8+M8+P8+S8+V8+Y8)</f>
        <v>18</v>
      </c>
      <c r="AC8" s="43">
        <f t="shared" si="5"/>
        <v>162</v>
      </c>
      <c r="AD8" s="58">
        <f t="shared" si="5"/>
        <v>20</v>
      </c>
      <c r="AE8" s="58">
        <f t="shared" si="1"/>
        <v>182</v>
      </c>
      <c r="AF8" s="45"/>
      <c r="AG8" s="45"/>
      <c r="AH8" s="45"/>
      <c r="AI8" s="45"/>
    </row>
    <row r="9" s="33" customFormat="1" customHeight="1" spans="1:35">
      <c r="A9" s="41">
        <v>6</v>
      </c>
      <c r="B9" s="42" t="s">
        <v>145</v>
      </c>
      <c r="C9" s="41" t="s">
        <v>14</v>
      </c>
      <c r="D9" s="42"/>
      <c r="E9" s="42"/>
      <c r="F9" s="42"/>
      <c r="G9" s="42"/>
      <c r="H9" s="42"/>
      <c r="I9" s="42"/>
      <c r="J9" s="42"/>
      <c r="K9" s="42"/>
      <c r="L9" s="42"/>
      <c r="M9" s="53">
        <v>12</v>
      </c>
      <c r="N9" s="42">
        <v>108</v>
      </c>
      <c r="O9" s="52">
        <v>26.89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57">
        <f t="shared" ref="AB9:AD9" si="6">SUM(D9+G9+J9+M9+P9+S9+V9+Y9)</f>
        <v>12</v>
      </c>
      <c r="AC9" s="43">
        <f t="shared" si="6"/>
        <v>108</v>
      </c>
      <c r="AD9" s="58">
        <f t="shared" si="6"/>
        <v>26.89</v>
      </c>
      <c r="AE9" s="58">
        <f t="shared" si="1"/>
        <v>134.89</v>
      </c>
      <c r="AF9" s="45"/>
      <c r="AG9" s="45"/>
      <c r="AH9" s="45"/>
      <c r="AI9" s="45"/>
    </row>
    <row r="10" s="33" customFormat="1" customHeight="1" spans="1:35">
      <c r="A10" s="41">
        <v>7</v>
      </c>
      <c r="B10" s="42" t="s">
        <v>146</v>
      </c>
      <c r="C10" s="41" t="s">
        <v>14</v>
      </c>
      <c r="D10" s="42"/>
      <c r="E10" s="42"/>
      <c r="F10" s="42"/>
      <c r="G10" s="42"/>
      <c r="H10" s="42"/>
      <c r="I10" s="42"/>
      <c r="J10" s="49">
        <v>10</v>
      </c>
      <c r="K10" s="49">
        <v>80</v>
      </c>
      <c r="L10" s="50">
        <v>15.3</v>
      </c>
      <c r="M10" s="53"/>
      <c r="N10" s="42"/>
      <c r="O10" s="52"/>
      <c r="P10" s="43">
        <v>4</v>
      </c>
      <c r="Q10" s="43">
        <v>36</v>
      </c>
      <c r="R10" s="43">
        <v>9</v>
      </c>
      <c r="S10" s="43"/>
      <c r="T10" s="43"/>
      <c r="U10" s="43"/>
      <c r="V10" s="43"/>
      <c r="W10" s="43"/>
      <c r="X10" s="43"/>
      <c r="Y10" s="43"/>
      <c r="Z10" s="43"/>
      <c r="AA10" s="43"/>
      <c r="AB10" s="57">
        <f t="shared" ref="AB10:AD10" si="7">SUM(D10+G10+J10+M10+P10+S10+V10+Y10)</f>
        <v>14</v>
      </c>
      <c r="AC10" s="43">
        <f t="shared" si="7"/>
        <v>116</v>
      </c>
      <c r="AD10" s="58">
        <f t="shared" si="7"/>
        <v>24.3</v>
      </c>
      <c r="AE10" s="58">
        <f t="shared" si="1"/>
        <v>140.3</v>
      </c>
      <c r="AF10" s="45"/>
      <c r="AG10" s="45"/>
      <c r="AH10" s="45"/>
      <c r="AI10" s="45"/>
    </row>
    <row r="11" s="33" customFormat="1" customHeight="1" spans="1:35">
      <c r="A11" s="41">
        <v>8</v>
      </c>
      <c r="B11" s="44" t="s">
        <v>147</v>
      </c>
      <c r="C11" s="41" t="s">
        <v>14</v>
      </c>
      <c r="D11" s="42"/>
      <c r="E11" s="42"/>
      <c r="F11" s="42"/>
      <c r="G11" s="42"/>
      <c r="H11" s="42"/>
      <c r="I11" s="42"/>
      <c r="J11" s="42"/>
      <c r="K11" s="42"/>
      <c r="L11" s="42"/>
      <c r="M11" s="53"/>
      <c r="N11" s="42"/>
      <c r="O11" s="52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57">
        <f t="shared" ref="AB11:AD11" si="8">SUM(D11+G11+J11+M11+P11+S11+V11+Y11)</f>
        <v>0</v>
      </c>
      <c r="AC11" s="43">
        <f t="shared" si="8"/>
        <v>0</v>
      </c>
      <c r="AD11" s="58">
        <f t="shared" si="8"/>
        <v>0</v>
      </c>
      <c r="AE11" s="58">
        <f t="shared" si="1"/>
        <v>0</v>
      </c>
      <c r="AF11" s="45"/>
      <c r="AG11" s="45"/>
      <c r="AH11" s="45"/>
      <c r="AI11" s="45"/>
    </row>
    <row r="12" s="33" customFormat="1" customHeight="1" spans="1:35">
      <c r="A12" s="41">
        <v>9</v>
      </c>
      <c r="B12" s="42" t="s">
        <v>148</v>
      </c>
      <c r="C12" s="41" t="s">
        <v>14</v>
      </c>
      <c r="D12" s="42"/>
      <c r="E12" s="42"/>
      <c r="F12" s="42"/>
      <c r="G12" s="42"/>
      <c r="H12" s="42"/>
      <c r="I12" s="42"/>
      <c r="J12" s="42"/>
      <c r="K12" s="42"/>
      <c r="L12" s="42"/>
      <c r="M12" s="53"/>
      <c r="N12" s="42"/>
      <c r="O12" s="52"/>
      <c r="P12" s="43">
        <v>15</v>
      </c>
      <c r="Q12" s="43">
        <v>135</v>
      </c>
      <c r="R12" s="43">
        <v>45</v>
      </c>
      <c r="S12" s="43"/>
      <c r="T12" s="43"/>
      <c r="U12" s="43"/>
      <c r="V12" s="43"/>
      <c r="W12" s="43"/>
      <c r="X12" s="43"/>
      <c r="Y12" s="43"/>
      <c r="Z12" s="43"/>
      <c r="AA12" s="43"/>
      <c r="AB12" s="57">
        <f t="shared" ref="AB12:AD12" si="9">SUM(D12+G12+J12+M12+P12+S12+V12+Y12)</f>
        <v>15</v>
      </c>
      <c r="AC12" s="43">
        <f t="shared" si="9"/>
        <v>135</v>
      </c>
      <c r="AD12" s="58">
        <f t="shared" si="9"/>
        <v>45</v>
      </c>
      <c r="AE12" s="58">
        <f t="shared" si="1"/>
        <v>180</v>
      </c>
      <c r="AF12" s="45"/>
      <c r="AG12" s="45"/>
      <c r="AH12" s="45"/>
      <c r="AI12" s="45"/>
    </row>
    <row r="13" s="33" customFormat="1" customHeight="1" spans="1:35">
      <c r="A13" s="41">
        <v>10</v>
      </c>
      <c r="B13" s="42" t="s">
        <v>149</v>
      </c>
      <c r="C13" s="41" t="s">
        <v>14</v>
      </c>
      <c r="D13" s="42"/>
      <c r="E13" s="42"/>
      <c r="F13" s="45"/>
      <c r="G13" s="42"/>
      <c r="H13" s="42"/>
      <c r="I13" s="42"/>
      <c r="J13" s="49">
        <v>5</v>
      </c>
      <c r="K13" s="49">
        <v>40</v>
      </c>
      <c r="L13" s="50">
        <v>12.3</v>
      </c>
      <c r="M13" s="53">
        <v>12</v>
      </c>
      <c r="N13" s="42">
        <v>108</v>
      </c>
      <c r="O13" s="52">
        <v>22.37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57">
        <f t="shared" ref="AB13:AD13" si="10">SUM(D13+G13+J13+M13+P13+S13+V13+Y13)</f>
        <v>17</v>
      </c>
      <c r="AC13" s="43">
        <f t="shared" si="10"/>
        <v>148</v>
      </c>
      <c r="AD13" s="58">
        <f t="shared" si="10"/>
        <v>34.67</v>
      </c>
      <c r="AE13" s="58">
        <f t="shared" si="1"/>
        <v>182.67</v>
      </c>
      <c r="AF13" s="45"/>
      <c r="AG13" s="45"/>
      <c r="AH13" s="45"/>
      <c r="AI13" s="45"/>
    </row>
    <row r="14" s="33" customFormat="1" customHeight="1" spans="1:35">
      <c r="A14" s="41">
        <v>11</v>
      </c>
      <c r="B14" s="42" t="s">
        <v>150</v>
      </c>
      <c r="C14" s="41" t="s">
        <v>14</v>
      </c>
      <c r="D14" s="42"/>
      <c r="E14" s="42"/>
      <c r="F14" s="42"/>
      <c r="G14" s="42"/>
      <c r="H14" s="42"/>
      <c r="I14" s="42"/>
      <c r="J14" s="42"/>
      <c r="K14" s="42"/>
      <c r="L14" s="42"/>
      <c r="M14" s="53"/>
      <c r="N14" s="42"/>
      <c r="O14" s="52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57">
        <f t="shared" ref="AB14:AD14" si="11">SUM(D14+G14+J14+M14+P14+S14+V14+Y14)</f>
        <v>0</v>
      </c>
      <c r="AC14" s="43">
        <f t="shared" si="11"/>
        <v>0</v>
      </c>
      <c r="AD14" s="58">
        <f t="shared" si="11"/>
        <v>0</v>
      </c>
      <c r="AE14" s="58">
        <f t="shared" si="1"/>
        <v>0</v>
      </c>
      <c r="AF14" s="45"/>
      <c r="AG14" s="45"/>
      <c r="AH14" s="45"/>
      <c r="AI14" s="45"/>
    </row>
    <row r="15" s="33" customFormat="1" customHeight="1" spans="1:35">
      <c r="A15" s="41">
        <v>12</v>
      </c>
      <c r="B15" s="42" t="s">
        <v>151</v>
      </c>
      <c r="C15" s="41" t="s">
        <v>14</v>
      </c>
      <c r="D15" s="42"/>
      <c r="E15" s="42"/>
      <c r="F15" s="42"/>
      <c r="G15" s="42"/>
      <c r="H15" s="42"/>
      <c r="I15" s="42"/>
      <c r="J15" s="49">
        <v>20</v>
      </c>
      <c r="K15" s="49">
        <v>160</v>
      </c>
      <c r="L15" s="50">
        <v>122.2</v>
      </c>
      <c r="M15" s="53"/>
      <c r="N15" s="42"/>
      <c r="O15" s="52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57">
        <f t="shared" ref="AB15:AD15" si="12">SUM(D15+G15+J15+M15+P15+S15+V15+Y15)</f>
        <v>20</v>
      </c>
      <c r="AC15" s="43">
        <f t="shared" si="12"/>
        <v>160</v>
      </c>
      <c r="AD15" s="58">
        <f t="shared" si="12"/>
        <v>122.2</v>
      </c>
      <c r="AE15" s="58">
        <f t="shared" si="1"/>
        <v>282.2</v>
      </c>
      <c r="AF15" s="45"/>
      <c r="AG15" s="45"/>
      <c r="AH15" s="45"/>
      <c r="AI15" s="45"/>
    </row>
    <row r="16" s="33" customFormat="1" customHeight="1" spans="1:35">
      <c r="A16" s="41">
        <v>13</v>
      </c>
      <c r="B16" s="42" t="s">
        <v>152</v>
      </c>
      <c r="C16" s="41" t="s">
        <v>14</v>
      </c>
      <c r="D16" s="42"/>
      <c r="E16" s="42"/>
      <c r="F16" s="42"/>
      <c r="G16" s="42"/>
      <c r="H16" s="42"/>
      <c r="I16" s="42"/>
      <c r="J16" s="42"/>
      <c r="K16" s="42"/>
      <c r="L16" s="42"/>
      <c r="M16" s="53">
        <v>13</v>
      </c>
      <c r="N16" s="42">
        <v>117</v>
      </c>
      <c r="O16" s="52">
        <v>35.91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7">
        <f t="shared" ref="AB16:AD16" si="13">SUM(D16+G16+J16+M16+P16+S16+V16+Y16)</f>
        <v>13</v>
      </c>
      <c r="AC16" s="43">
        <f t="shared" si="13"/>
        <v>117</v>
      </c>
      <c r="AD16" s="58">
        <f t="shared" si="13"/>
        <v>35.91</v>
      </c>
      <c r="AE16" s="58">
        <f t="shared" si="1"/>
        <v>152.91</v>
      </c>
      <c r="AF16" s="45"/>
      <c r="AG16" s="45"/>
      <c r="AH16" s="45"/>
      <c r="AI16" s="45"/>
    </row>
    <row r="17" s="33" customFormat="1" customHeight="1" spans="1:35">
      <c r="A17" s="41">
        <v>14</v>
      </c>
      <c r="B17" s="42" t="s">
        <v>153</v>
      </c>
      <c r="C17" s="41" t="s">
        <v>14</v>
      </c>
      <c r="D17" s="42"/>
      <c r="E17" s="42"/>
      <c r="F17" s="45"/>
      <c r="G17" s="42"/>
      <c r="H17" s="42"/>
      <c r="I17" s="42"/>
      <c r="J17" s="49">
        <v>20</v>
      </c>
      <c r="K17" s="49">
        <v>160</v>
      </c>
      <c r="L17" s="50">
        <v>90.9</v>
      </c>
      <c r="M17" s="53"/>
      <c r="N17" s="42"/>
      <c r="O17" s="52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57">
        <f t="shared" ref="AB17:AD17" si="14">SUM(D17+G17+J17+M17+P17+S17+V17+Y17)</f>
        <v>20</v>
      </c>
      <c r="AC17" s="43">
        <f t="shared" si="14"/>
        <v>160</v>
      </c>
      <c r="AD17" s="58">
        <f t="shared" si="14"/>
        <v>90.9</v>
      </c>
      <c r="AE17" s="58">
        <f t="shared" si="1"/>
        <v>250.9</v>
      </c>
      <c r="AF17" s="45"/>
      <c r="AG17" s="45"/>
      <c r="AH17" s="45"/>
      <c r="AI17" s="45"/>
    </row>
    <row r="18" s="33" customFormat="1" customHeight="1" spans="1:35">
      <c r="A18" s="41">
        <v>15</v>
      </c>
      <c r="B18" s="44" t="s">
        <v>154</v>
      </c>
      <c r="C18" s="41" t="s">
        <v>155</v>
      </c>
      <c r="D18" s="42">
        <v>2</v>
      </c>
      <c r="E18" s="42">
        <v>18</v>
      </c>
      <c r="F18" s="42">
        <v>8.35</v>
      </c>
      <c r="G18" s="42"/>
      <c r="H18" s="42"/>
      <c r="I18" s="42"/>
      <c r="J18" s="42">
        <v>9</v>
      </c>
      <c r="K18" s="42">
        <v>72</v>
      </c>
      <c r="L18" s="42">
        <v>6.1</v>
      </c>
      <c r="M18" s="53"/>
      <c r="N18" s="42"/>
      <c r="O18" s="52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57">
        <f t="shared" ref="AB18:AD18" si="15">SUM(D18+G18+J18+M18+P18+S18+V18+Y18)</f>
        <v>11</v>
      </c>
      <c r="AC18" s="43">
        <f t="shared" si="15"/>
        <v>90</v>
      </c>
      <c r="AD18" s="58">
        <f t="shared" si="15"/>
        <v>14.45</v>
      </c>
      <c r="AE18" s="58">
        <f t="shared" si="1"/>
        <v>104.45</v>
      </c>
      <c r="AF18" s="45"/>
      <c r="AG18" s="45"/>
      <c r="AH18" s="45"/>
      <c r="AI18" s="45"/>
    </row>
    <row r="19" s="33" customFormat="1" customHeight="1" spans="1:35">
      <c r="A19" s="41">
        <v>16</v>
      </c>
      <c r="B19" s="42" t="s">
        <v>156</v>
      </c>
      <c r="C19" s="41" t="s">
        <v>14</v>
      </c>
      <c r="D19" s="42"/>
      <c r="E19" s="42"/>
      <c r="F19" s="45"/>
      <c r="G19" s="42"/>
      <c r="H19" s="42"/>
      <c r="I19" s="42"/>
      <c r="J19" s="49">
        <v>20</v>
      </c>
      <c r="K19" s="49">
        <v>160</v>
      </c>
      <c r="L19" s="50">
        <v>183.8</v>
      </c>
      <c r="M19" s="53"/>
      <c r="N19" s="42"/>
      <c r="O19" s="52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57">
        <f t="shared" ref="AB19:AD19" si="16">SUM(D19+G19+J19+M19+P19+S19+V19+Y19)</f>
        <v>20</v>
      </c>
      <c r="AC19" s="43">
        <f t="shared" si="16"/>
        <v>160</v>
      </c>
      <c r="AD19" s="58">
        <f t="shared" si="16"/>
        <v>183.8</v>
      </c>
      <c r="AE19" s="58">
        <f t="shared" si="1"/>
        <v>343.8</v>
      </c>
      <c r="AF19" s="45"/>
      <c r="AG19" s="45"/>
      <c r="AH19" s="45"/>
      <c r="AI19" s="45"/>
    </row>
    <row r="20" s="33" customFormat="1" customHeight="1" spans="1:35">
      <c r="A20" s="41">
        <v>17</v>
      </c>
      <c r="B20" s="44" t="s">
        <v>157</v>
      </c>
      <c r="C20" s="41" t="s">
        <v>89</v>
      </c>
      <c r="D20" s="42">
        <v>2</v>
      </c>
      <c r="E20" s="42">
        <v>18</v>
      </c>
      <c r="F20" s="42">
        <v>0</v>
      </c>
      <c r="G20" s="42"/>
      <c r="H20" s="42"/>
      <c r="I20" s="42"/>
      <c r="J20" s="49"/>
      <c r="K20" s="49"/>
      <c r="L20" s="50"/>
      <c r="M20" s="53"/>
      <c r="N20" s="42"/>
      <c r="O20" s="52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57">
        <f t="shared" ref="AB20:AD20" si="17">SUM(D20+G20+J20+M20+P20+S20+V20+Y20)</f>
        <v>2</v>
      </c>
      <c r="AC20" s="43">
        <f t="shared" si="17"/>
        <v>18</v>
      </c>
      <c r="AD20" s="58">
        <f t="shared" si="17"/>
        <v>0</v>
      </c>
      <c r="AE20" s="58">
        <f t="shared" si="1"/>
        <v>18</v>
      </c>
      <c r="AF20" s="45"/>
      <c r="AG20" s="45"/>
      <c r="AH20" s="45"/>
      <c r="AI20" s="45"/>
    </row>
    <row r="21" s="33" customFormat="1" customHeight="1" spans="1:35">
      <c r="A21" s="41">
        <v>18</v>
      </c>
      <c r="B21" s="42" t="s">
        <v>158</v>
      </c>
      <c r="C21" s="41" t="s">
        <v>14</v>
      </c>
      <c r="D21" s="42"/>
      <c r="E21" s="42"/>
      <c r="F21" s="42"/>
      <c r="G21" s="42"/>
      <c r="H21" s="42"/>
      <c r="I21" s="42"/>
      <c r="J21" s="42"/>
      <c r="K21" s="42"/>
      <c r="L21" s="42"/>
      <c r="M21" s="53">
        <v>10</v>
      </c>
      <c r="N21" s="42">
        <v>90</v>
      </c>
      <c r="O21" s="52">
        <v>57.06</v>
      </c>
      <c r="P21" s="43"/>
      <c r="Q21" s="43"/>
      <c r="R21" s="43"/>
      <c r="S21" s="43"/>
      <c r="T21" s="43"/>
      <c r="U21" s="43"/>
      <c r="V21" s="43"/>
      <c r="W21" s="43"/>
      <c r="X21" s="54"/>
      <c r="Y21" s="43"/>
      <c r="Z21" s="43"/>
      <c r="AA21" s="43"/>
      <c r="AB21" s="57">
        <f t="shared" ref="AB21:AD21" si="18">SUM(D21+G21+J21+M21+P21+S21+V21+Y21)</f>
        <v>10</v>
      </c>
      <c r="AC21" s="43">
        <f t="shared" si="18"/>
        <v>90</v>
      </c>
      <c r="AD21" s="58">
        <f t="shared" si="18"/>
        <v>57.06</v>
      </c>
      <c r="AE21" s="58">
        <f t="shared" si="1"/>
        <v>147.06</v>
      </c>
      <c r="AF21" s="45"/>
      <c r="AG21" s="45"/>
      <c r="AH21" s="45"/>
      <c r="AI21" s="45"/>
    </row>
    <row r="22" s="33" customFormat="1" customHeight="1" spans="1:35">
      <c r="A22" s="41">
        <v>19</v>
      </c>
      <c r="B22" s="44" t="s">
        <v>159</v>
      </c>
      <c r="C22" s="41" t="s">
        <v>14</v>
      </c>
      <c r="D22" s="42"/>
      <c r="E22" s="42"/>
      <c r="F22" s="42"/>
      <c r="G22" s="42"/>
      <c r="H22" s="42"/>
      <c r="I22" s="42"/>
      <c r="J22" s="42">
        <v>5</v>
      </c>
      <c r="K22" s="42">
        <v>40</v>
      </c>
      <c r="L22" s="42">
        <v>16.5</v>
      </c>
      <c r="M22" s="53"/>
      <c r="N22" s="42"/>
      <c r="O22" s="52"/>
      <c r="P22" s="43">
        <v>15</v>
      </c>
      <c r="Q22" s="43">
        <v>135</v>
      </c>
      <c r="R22" s="43">
        <v>49</v>
      </c>
      <c r="S22" s="43"/>
      <c r="T22" s="43"/>
      <c r="U22" s="43"/>
      <c r="V22" s="43"/>
      <c r="W22" s="43"/>
      <c r="X22" s="54"/>
      <c r="Y22" s="43"/>
      <c r="Z22" s="43"/>
      <c r="AA22" s="43"/>
      <c r="AB22" s="57">
        <f t="shared" ref="AB22:AD22" si="19">SUM(D22+G22+J22+M22+P22+S22+V22+Y22)</f>
        <v>20</v>
      </c>
      <c r="AC22" s="43">
        <f t="shared" si="19"/>
        <v>175</v>
      </c>
      <c r="AD22" s="58">
        <f t="shared" si="19"/>
        <v>65.5</v>
      </c>
      <c r="AE22" s="58">
        <f t="shared" si="1"/>
        <v>240.5</v>
      </c>
      <c r="AF22" s="45"/>
      <c r="AG22" s="45"/>
      <c r="AH22" s="45"/>
      <c r="AI22" s="45"/>
    </row>
    <row r="23" s="33" customFormat="1" customHeight="1" spans="1:35">
      <c r="A23" s="41">
        <v>20</v>
      </c>
      <c r="B23" s="42" t="s">
        <v>160</v>
      </c>
      <c r="C23" s="41" t="s">
        <v>14</v>
      </c>
      <c r="D23" s="42">
        <v>15</v>
      </c>
      <c r="E23" s="42">
        <v>135</v>
      </c>
      <c r="F23" s="43">
        <v>39.11</v>
      </c>
      <c r="G23" s="42"/>
      <c r="H23" s="42"/>
      <c r="I23" s="42"/>
      <c r="J23" s="49">
        <v>5</v>
      </c>
      <c r="K23" s="49">
        <v>40</v>
      </c>
      <c r="L23" s="50">
        <v>22.7</v>
      </c>
      <c r="M23" s="53"/>
      <c r="N23" s="42"/>
      <c r="O23" s="52"/>
      <c r="P23" s="43"/>
      <c r="Q23" s="43"/>
      <c r="R23" s="43"/>
      <c r="S23" s="43"/>
      <c r="T23" s="43"/>
      <c r="U23" s="43"/>
      <c r="V23" s="43"/>
      <c r="W23" s="43"/>
      <c r="X23" s="54"/>
      <c r="Y23" s="43"/>
      <c r="Z23" s="43"/>
      <c r="AA23" s="43"/>
      <c r="AB23" s="57">
        <f t="shared" ref="AB23:AD23" si="20">SUM(D23+G23+J23+M23+P23+S23+V23+Y23)</f>
        <v>20</v>
      </c>
      <c r="AC23" s="43">
        <f t="shared" si="20"/>
        <v>175</v>
      </c>
      <c r="AD23" s="58">
        <f t="shared" si="20"/>
        <v>61.81</v>
      </c>
      <c r="AE23" s="58">
        <f t="shared" si="1"/>
        <v>236.81</v>
      </c>
      <c r="AF23" s="45"/>
      <c r="AG23" s="45"/>
      <c r="AH23" s="45"/>
      <c r="AI23" s="45"/>
    </row>
    <row r="24" s="33" customFormat="1" customHeight="1" spans="1:35">
      <c r="A24" s="41">
        <v>21</v>
      </c>
      <c r="B24" s="42" t="s">
        <v>161</v>
      </c>
      <c r="C24" s="41" t="s">
        <v>14</v>
      </c>
      <c r="D24" s="42"/>
      <c r="E24" s="42"/>
      <c r="F24" s="42"/>
      <c r="G24" s="42"/>
      <c r="H24" s="42"/>
      <c r="I24" s="42"/>
      <c r="J24" s="42"/>
      <c r="K24" s="42"/>
      <c r="L24" s="42"/>
      <c r="M24" s="53"/>
      <c r="N24" s="42"/>
      <c r="O24" s="52"/>
      <c r="P24" s="43"/>
      <c r="Q24" s="43"/>
      <c r="R24" s="43"/>
      <c r="S24" s="43"/>
      <c r="T24" s="43"/>
      <c r="U24" s="43"/>
      <c r="V24" s="43">
        <v>9</v>
      </c>
      <c r="W24" s="43">
        <v>81</v>
      </c>
      <c r="X24" s="54">
        <v>27</v>
      </c>
      <c r="Y24" s="43"/>
      <c r="Z24" s="43"/>
      <c r="AA24" s="43"/>
      <c r="AB24" s="57">
        <f t="shared" ref="AB24:AD24" si="21">SUM(D24+G24+J24+M24+P24+S24+V24+Y24)</f>
        <v>9</v>
      </c>
      <c r="AC24" s="43">
        <f t="shared" si="21"/>
        <v>81</v>
      </c>
      <c r="AD24" s="58">
        <f t="shared" si="21"/>
        <v>27</v>
      </c>
      <c r="AE24" s="58">
        <f t="shared" si="1"/>
        <v>108</v>
      </c>
      <c r="AF24" s="45"/>
      <c r="AG24" s="45"/>
      <c r="AH24" s="45"/>
      <c r="AI24" s="45"/>
    </row>
    <row r="25" s="33" customFormat="1" customHeight="1" spans="1:35">
      <c r="A25" s="41">
        <v>22</v>
      </c>
      <c r="B25" s="42" t="s">
        <v>162</v>
      </c>
      <c r="C25" s="41" t="s">
        <v>14</v>
      </c>
      <c r="D25" s="42"/>
      <c r="E25" s="42"/>
      <c r="F25" s="42"/>
      <c r="G25" s="42"/>
      <c r="H25" s="42"/>
      <c r="I25" s="42"/>
      <c r="J25" s="42"/>
      <c r="K25" s="42"/>
      <c r="L25" s="42"/>
      <c r="M25" s="53"/>
      <c r="N25" s="42"/>
      <c r="O25" s="52"/>
      <c r="P25" s="43"/>
      <c r="Q25" s="43"/>
      <c r="R25" s="43"/>
      <c r="S25" s="43"/>
      <c r="T25" s="43"/>
      <c r="U25" s="43"/>
      <c r="V25" s="43"/>
      <c r="W25" s="43"/>
      <c r="X25" s="54"/>
      <c r="Y25" s="43"/>
      <c r="Z25" s="43"/>
      <c r="AA25" s="43"/>
      <c r="AB25" s="57">
        <f t="shared" ref="AB25:AD25" si="22">SUM(D25+G25+J25+M25+P25+S25+V25+Y25)</f>
        <v>0</v>
      </c>
      <c r="AC25" s="43">
        <f t="shared" si="22"/>
        <v>0</v>
      </c>
      <c r="AD25" s="58">
        <f t="shared" si="22"/>
        <v>0</v>
      </c>
      <c r="AE25" s="58">
        <f t="shared" si="1"/>
        <v>0</v>
      </c>
      <c r="AF25" s="45"/>
      <c r="AG25" s="45"/>
      <c r="AH25" s="45"/>
      <c r="AI25" s="45"/>
    </row>
    <row r="26" s="33" customFormat="1" customHeight="1" spans="1:35">
      <c r="A26" s="41">
        <v>23</v>
      </c>
      <c r="B26" s="42" t="s">
        <v>163</v>
      </c>
      <c r="C26" s="41" t="s">
        <v>14</v>
      </c>
      <c r="D26" s="42"/>
      <c r="E26" s="42"/>
      <c r="F26" s="43"/>
      <c r="G26" s="42"/>
      <c r="H26" s="42"/>
      <c r="I26" s="42"/>
      <c r="J26" s="49">
        <v>20</v>
      </c>
      <c r="K26" s="49">
        <v>160</v>
      </c>
      <c r="L26" s="50">
        <v>142.8</v>
      </c>
      <c r="M26" s="53"/>
      <c r="N26" s="42"/>
      <c r="O26" s="52"/>
      <c r="P26" s="43"/>
      <c r="Q26" s="43"/>
      <c r="R26" s="43"/>
      <c r="S26" s="43"/>
      <c r="T26" s="43"/>
      <c r="U26" s="43"/>
      <c r="V26" s="43"/>
      <c r="W26" s="43"/>
      <c r="X26" s="54"/>
      <c r="Y26" s="43"/>
      <c r="Z26" s="43"/>
      <c r="AA26" s="43"/>
      <c r="AB26" s="57">
        <f t="shared" ref="AB26:AD26" si="23">SUM(D26+G26+J26+M26+P26+S26+V26+Y26)</f>
        <v>20</v>
      </c>
      <c r="AC26" s="43">
        <f t="shared" si="23"/>
        <v>160</v>
      </c>
      <c r="AD26" s="58">
        <f t="shared" si="23"/>
        <v>142.8</v>
      </c>
      <c r="AE26" s="58">
        <f t="shared" si="1"/>
        <v>302.8</v>
      </c>
      <c r="AF26" s="45"/>
      <c r="AG26" s="45"/>
      <c r="AH26" s="45"/>
      <c r="AI26" s="45"/>
    </row>
    <row r="27" s="33" customFormat="1" customHeight="1" spans="1:35">
      <c r="A27" s="41">
        <v>24</v>
      </c>
      <c r="B27" s="42" t="s">
        <v>164</v>
      </c>
      <c r="C27" s="41" t="s">
        <v>14</v>
      </c>
      <c r="D27" s="42"/>
      <c r="E27" s="42"/>
      <c r="F27" s="42"/>
      <c r="G27" s="42"/>
      <c r="H27" s="42"/>
      <c r="I27" s="42"/>
      <c r="J27" s="42"/>
      <c r="K27" s="42"/>
      <c r="L27" s="42"/>
      <c r="M27" s="53"/>
      <c r="N27" s="42"/>
      <c r="O27" s="52"/>
      <c r="P27" s="43"/>
      <c r="Q27" s="43"/>
      <c r="R27" s="43"/>
      <c r="S27" s="43"/>
      <c r="T27" s="43"/>
      <c r="U27" s="43"/>
      <c r="V27" s="43">
        <v>9</v>
      </c>
      <c r="W27" s="43">
        <v>81</v>
      </c>
      <c r="X27" s="54">
        <v>27</v>
      </c>
      <c r="Y27" s="43">
        <v>7</v>
      </c>
      <c r="Z27" s="44">
        <v>63</v>
      </c>
      <c r="AA27" s="44">
        <v>32</v>
      </c>
      <c r="AB27" s="57">
        <f t="shared" ref="AB27:AD27" si="24">SUM(D27+G27+J27+M27+P27+S27+V27+Y27)</f>
        <v>16</v>
      </c>
      <c r="AC27" s="43">
        <f t="shared" si="24"/>
        <v>144</v>
      </c>
      <c r="AD27" s="58">
        <f t="shared" si="24"/>
        <v>59</v>
      </c>
      <c r="AE27" s="58">
        <f t="shared" si="1"/>
        <v>203</v>
      </c>
      <c r="AF27" s="45"/>
      <c r="AG27" s="45"/>
      <c r="AH27" s="45"/>
      <c r="AI27" s="45"/>
    </row>
    <row r="28" s="33" customFormat="1" customHeight="1" spans="1:35">
      <c r="A28" s="41">
        <v>25</v>
      </c>
      <c r="B28" s="44" t="s">
        <v>165</v>
      </c>
      <c r="C28" s="41" t="s">
        <v>14</v>
      </c>
      <c r="D28" s="42"/>
      <c r="E28" s="42"/>
      <c r="F28" s="42"/>
      <c r="G28" s="42"/>
      <c r="H28" s="42"/>
      <c r="I28" s="42"/>
      <c r="J28" s="42"/>
      <c r="K28" s="42"/>
      <c r="L28" s="42"/>
      <c r="M28" s="53"/>
      <c r="N28" s="42"/>
      <c r="O28" s="52"/>
      <c r="P28" s="43">
        <v>14</v>
      </c>
      <c r="Q28" s="43">
        <v>126</v>
      </c>
      <c r="R28" s="43">
        <v>43</v>
      </c>
      <c r="S28" s="43"/>
      <c r="T28" s="43"/>
      <c r="U28" s="43"/>
      <c r="V28" s="43"/>
      <c r="W28" s="43"/>
      <c r="X28" s="54"/>
      <c r="Y28" s="43"/>
      <c r="Z28" s="43"/>
      <c r="AA28" s="43"/>
      <c r="AB28" s="57">
        <f t="shared" ref="AB28:AD28" si="25">SUM(D28+G28+J28+M28+P28+S28+V28+Y28)</f>
        <v>14</v>
      </c>
      <c r="AC28" s="43">
        <f t="shared" si="25"/>
        <v>126</v>
      </c>
      <c r="AD28" s="58">
        <f t="shared" si="25"/>
        <v>43</v>
      </c>
      <c r="AE28" s="58">
        <f t="shared" si="1"/>
        <v>169</v>
      </c>
      <c r="AF28" s="45"/>
      <c r="AG28" s="45"/>
      <c r="AH28" s="45"/>
      <c r="AI28" s="45"/>
    </row>
    <row r="29" s="33" customFormat="1" customHeight="1" spans="1:35">
      <c r="A29" s="41">
        <v>26</v>
      </c>
      <c r="B29" s="42" t="s">
        <v>166</v>
      </c>
      <c r="C29" s="41" t="s">
        <v>14</v>
      </c>
      <c r="D29" s="42"/>
      <c r="E29" s="42"/>
      <c r="F29" s="42"/>
      <c r="G29" s="42">
        <v>10</v>
      </c>
      <c r="H29" s="42">
        <v>90</v>
      </c>
      <c r="I29" s="42">
        <v>20</v>
      </c>
      <c r="J29" s="42"/>
      <c r="K29" s="42"/>
      <c r="L29" s="42"/>
      <c r="M29" s="53"/>
      <c r="N29" s="42"/>
      <c r="O29" s="52"/>
      <c r="P29" s="43"/>
      <c r="Q29" s="43"/>
      <c r="R29" s="43"/>
      <c r="S29" s="43"/>
      <c r="T29" s="43"/>
      <c r="U29" s="43"/>
      <c r="V29" s="43"/>
      <c r="W29" s="43"/>
      <c r="X29" s="43"/>
      <c r="Y29" s="43">
        <v>4</v>
      </c>
      <c r="Z29" s="43">
        <v>36</v>
      </c>
      <c r="AA29" s="43">
        <v>0</v>
      </c>
      <c r="AB29" s="57">
        <f t="shared" ref="AB29:AD29" si="26">SUM(D29+G29+J29+M29+P29+S29+V29+Y29)</f>
        <v>14</v>
      </c>
      <c r="AC29" s="43">
        <f t="shared" si="26"/>
        <v>126</v>
      </c>
      <c r="AD29" s="58">
        <f t="shared" si="26"/>
        <v>20</v>
      </c>
      <c r="AE29" s="58">
        <f t="shared" si="1"/>
        <v>146</v>
      </c>
      <c r="AF29" s="45"/>
      <c r="AG29" s="45"/>
      <c r="AH29" s="45"/>
      <c r="AI29" s="45"/>
    </row>
    <row r="30" s="33" customFormat="1" customHeight="1" spans="1:35">
      <c r="A30" s="41">
        <v>27</v>
      </c>
      <c r="B30" s="42" t="s">
        <v>167</v>
      </c>
      <c r="C30" s="41" t="s">
        <v>14</v>
      </c>
      <c r="D30" s="42">
        <v>15</v>
      </c>
      <c r="E30" s="42">
        <v>135</v>
      </c>
      <c r="F30" s="43">
        <v>42.52</v>
      </c>
      <c r="G30" s="42"/>
      <c r="H30" s="42"/>
      <c r="I30" s="42"/>
      <c r="J30" s="49">
        <v>5</v>
      </c>
      <c r="K30" s="49">
        <v>40</v>
      </c>
      <c r="L30" s="50">
        <v>12.3</v>
      </c>
      <c r="M30" s="53"/>
      <c r="N30" s="42"/>
      <c r="O30" s="52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57">
        <f t="shared" ref="AB30:AD30" si="27">SUM(D30+G30+J30+M30+P30+S30+V30+Y30)</f>
        <v>20</v>
      </c>
      <c r="AC30" s="43">
        <f t="shared" si="27"/>
        <v>175</v>
      </c>
      <c r="AD30" s="58">
        <f t="shared" si="27"/>
        <v>54.82</v>
      </c>
      <c r="AE30" s="58">
        <f t="shared" si="1"/>
        <v>229.82</v>
      </c>
      <c r="AF30" s="45"/>
      <c r="AG30" s="45"/>
      <c r="AH30" s="45"/>
      <c r="AI30" s="45"/>
    </row>
    <row r="31" s="33" customFormat="1" customHeight="1" spans="1:35">
      <c r="A31" s="41">
        <v>28</v>
      </c>
      <c r="B31" s="42" t="s">
        <v>168</v>
      </c>
      <c r="C31" s="41" t="s">
        <v>14</v>
      </c>
      <c r="D31" s="42"/>
      <c r="E31" s="42"/>
      <c r="F31" s="42"/>
      <c r="G31" s="42"/>
      <c r="H31" s="42"/>
      <c r="I31" s="42"/>
      <c r="J31" s="42"/>
      <c r="K31" s="42"/>
      <c r="L31" s="42"/>
      <c r="M31" s="53">
        <v>11</v>
      </c>
      <c r="N31" s="42">
        <v>99</v>
      </c>
      <c r="O31" s="52">
        <v>0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57">
        <f t="shared" ref="AB31:AD31" si="28">SUM(D31+G31+J31+M31+P31+S31+V31+Y31)</f>
        <v>11</v>
      </c>
      <c r="AC31" s="43">
        <f t="shared" si="28"/>
        <v>99</v>
      </c>
      <c r="AD31" s="58">
        <f t="shared" si="28"/>
        <v>0</v>
      </c>
      <c r="AE31" s="58">
        <f t="shared" si="1"/>
        <v>99</v>
      </c>
      <c r="AF31" s="45"/>
      <c r="AG31" s="45"/>
      <c r="AH31" s="45"/>
      <c r="AI31" s="45"/>
    </row>
    <row r="32" s="33" customFormat="1" customHeight="1" spans="1:35">
      <c r="A32" s="41">
        <v>29</v>
      </c>
      <c r="B32" s="42" t="s">
        <v>169</v>
      </c>
      <c r="C32" s="41" t="s">
        <v>14</v>
      </c>
      <c r="D32" s="42"/>
      <c r="E32" s="42"/>
      <c r="F32" s="42"/>
      <c r="G32" s="42"/>
      <c r="H32" s="42"/>
      <c r="I32" s="42"/>
      <c r="J32" s="42"/>
      <c r="K32" s="42"/>
      <c r="L32" s="42"/>
      <c r="M32" s="53"/>
      <c r="N32" s="42"/>
      <c r="O32" s="52"/>
      <c r="P32" s="43"/>
      <c r="Q32" s="43"/>
      <c r="R32" s="43"/>
      <c r="S32" s="43"/>
      <c r="T32" s="43"/>
      <c r="U32" s="43"/>
      <c r="V32" s="43">
        <v>9</v>
      </c>
      <c r="W32" s="43">
        <v>81</v>
      </c>
      <c r="X32" s="43">
        <v>27</v>
      </c>
      <c r="Y32" s="43">
        <v>8</v>
      </c>
      <c r="Z32" s="44">
        <v>72</v>
      </c>
      <c r="AA32" s="44">
        <v>32</v>
      </c>
      <c r="AB32" s="57">
        <f t="shared" ref="AB32:AD32" si="29">SUM(D32+G32+J32+M32+P32+S32+V32+Y32)</f>
        <v>17</v>
      </c>
      <c r="AC32" s="43">
        <f t="shared" si="29"/>
        <v>153</v>
      </c>
      <c r="AD32" s="58">
        <f t="shared" si="29"/>
        <v>59</v>
      </c>
      <c r="AE32" s="58">
        <f t="shared" si="1"/>
        <v>212</v>
      </c>
      <c r="AF32" s="45"/>
      <c r="AG32" s="45"/>
      <c r="AH32" s="45"/>
      <c r="AI32" s="45"/>
    </row>
    <row r="33" s="33" customFormat="1" customHeight="1" spans="1:35">
      <c r="A33" s="41">
        <v>30</v>
      </c>
      <c r="B33" s="44" t="s">
        <v>170</v>
      </c>
      <c r="C33" s="41" t="s">
        <v>14</v>
      </c>
      <c r="D33" s="42">
        <v>15</v>
      </c>
      <c r="E33" s="42">
        <v>135</v>
      </c>
      <c r="F33" s="43">
        <v>38.35</v>
      </c>
      <c r="G33" s="42"/>
      <c r="H33" s="42"/>
      <c r="I33" s="42"/>
      <c r="J33" s="49">
        <v>4</v>
      </c>
      <c r="K33" s="49">
        <v>32</v>
      </c>
      <c r="L33" s="50">
        <v>18.4</v>
      </c>
      <c r="M33" s="53"/>
      <c r="N33" s="42"/>
      <c r="O33" s="52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57">
        <f t="shared" ref="AB33:AD33" si="30">SUM(D33+G33+J33+M33+P33+S33+V33+Y33)</f>
        <v>19</v>
      </c>
      <c r="AC33" s="43">
        <f t="shared" si="30"/>
        <v>167</v>
      </c>
      <c r="AD33" s="58">
        <f t="shared" si="30"/>
        <v>56.75</v>
      </c>
      <c r="AE33" s="58">
        <f t="shared" si="1"/>
        <v>223.75</v>
      </c>
      <c r="AF33" s="45"/>
      <c r="AG33" s="45"/>
      <c r="AH33" s="45"/>
      <c r="AI33" s="45"/>
    </row>
    <row r="34" s="33" customFormat="1" customHeight="1" spans="1:35">
      <c r="A34" s="41">
        <v>31</v>
      </c>
      <c r="B34" s="42" t="s">
        <v>171</v>
      </c>
      <c r="C34" s="41" t="s">
        <v>14</v>
      </c>
      <c r="D34" s="42"/>
      <c r="E34" s="42"/>
      <c r="F34" s="42"/>
      <c r="G34" s="42"/>
      <c r="H34" s="42"/>
      <c r="I34" s="42"/>
      <c r="J34" s="42"/>
      <c r="K34" s="42"/>
      <c r="L34" s="42"/>
      <c r="M34" s="53"/>
      <c r="N34" s="42"/>
      <c r="O34" s="52"/>
      <c r="P34" s="43"/>
      <c r="Q34" s="43"/>
      <c r="R34" s="43"/>
      <c r="S34" s="43"/>
      <c r="T34" s="43"/>
      <c r="U34" s="43"/>
      <c r="V34" s="43"/>
      <c r="W34" s="43"/>
      <c r="X34" s="43"/>
      <c r="Y34" s="43">
        <v>18</v>
      </c>
      <c r="Z34" s="43">
        <v>162</v>
      </c>
      <c r="AA34" s="43">
        <v>100</v>
      </c>
      <c r="AB34" s="57">
        <f t="shared" ref="AB34:AD34" si="31">SUM(D34+G34+J34+M34+P34+S34+V34+Y34)</f>
        <v>18</v>
      </c>
      <c r="AC34" s="43">
        <f t="shared" si="31"/>
        <v>162</v>
      </c>
      <c r="AD34" s="58">
        <f t="shared" si="31"/>
        <v>100</v>
      </c>
      <c r="AE34" s="58">
        <f t="shared" si="1"/>
        <v>262</v>
      </c>
      <c r="AF34" s="45"/>
      <c r="AG34" s="45"/>
      <c r="AH34" s="45"/>
      <c r="AI34" s="45"/>
    </row>
    <row r="35" s="33" customFormat="1" customHeight="1" spans="1:35">
      <c r="A35" s="41">
        <v>32</v>
      </c>
      <c r="B35" s="42" t="s">
        <v>172</v>
      </c>
      <c r="C35" s="41" t="s">
        <v>14</v>
      </c>
      <c r="D35" s="42"/>
      <c r="E35" s="42"/>
      <c r="F35" s="43"/>
      <c r="G35" s="42">
        <v>7</v>
      </c>
      <c r="H35" s="42">
        <v>63</v>
      </c>
      <c r="I35" s="42">
        <v>16</v>
      </c>
      <c r="J35" s="42">
        <v>3</v>
      </c>
      <c r="K35" s="42">
        <v>24</v>
      </c>
      <c r="L35" s="42">
        <v>0</v>
      </c>
      <c r="M35" s="53"/>
      <c r="N35" s="42"/>
      <c r="O35" s="52"/>
      <c r="P35" s="43"/>
      <c r="Q35" s="43"/>
      <c r="R35" s="43"/>
      <c r="S35" s="43"/>
      <c r="T35" s="43"/>
      <c r="U35" s="43"/>
      <c r="V35" s="43"/>
      <c r="W35" s="43"/>
      <c r="X35" s="43"/>
      <c r="Y35" s="43">
        <v>8</v>
      </c>
      <c r="Z35" s="44">
        <v>72</v>
      </c>
      <c r="AA35" s="44">
        <v>11</v>
      </c>
      <c r="AB35" s="57">
        <f t="shared" ref="AB35:AD35" si="32">SUM(D35+G35+J35+M35+P35+S35+V35+Y35)</f>
        <v>18</v>
      </c>
      <c r="AC35" s="43">
        <f t="shared" si="32"/>
        <v>159</v>
      </c>
      <c r="AD35" s="58">
        <f t="shared" si="32"/>
        <v>27</v>
      </c>
      <c r="AE35" s="58">
        <f t="shared" si="1"/>
        <v>186</v>
      </c>
      <c r="AF35" s="45"/>
      <c r="AG35" s="45"/>
      <c r="AH35" s="45"/>
      <c r="AI35" s="45"/>
    </row>
    <row r="36" s="33" customFormat="1" customHeight="1" spans="1:35">
      <c r="A36" s="41">
        <v>33</v>
      </c>
      <c r="B36" s="42" t="s">
        <v>173</v>
      </c>
      <c r="C36" s="41" t="s">
        <v>14</v>
      </c>
      <c r="D36" s="42"/>
      <c r="E36" s="42"/>
      <c r="F36" s="42"/>
      <c r="G36" s="42"/>
      <c r="H36" s="42"/>
      <c r="I36" s="42"/>
      <c r="J36" s="42"/>
      <c r="K36" s="42"/>
      <c r="L36" s="42"/>
      <c r="M36" s="53"/>
      <c r="N36" s="42"/>
      <c r="O36" s="52"/>
      <c r="P36" s="43"/>
      <c r="Q36" s="43"/>
      <c r="R36" s="43"/>
      <c r="S36" s="43">
        <v>6</v>
      </c>
      <c r="T36" s="43">
        <v>54</v>
      </c>
      <c r="U36" s="43">
        <v>0</v>
      </c>
      <c r="V36" s="43"/>
      <c r="W36" s="43"/>
      <c r="X36" s="43"/>
      <c r="Y36" s="43"/>
      <c r="Z36" s="43"/>
      <c r="AA36" s="43"/>
      <c r="AB36" s="57">
        <f t="shared" ref="AB36:AD36" si="33">SUM(D36+G36+J36+M36+P36+S36+V36+Y36)</f>
        <v>6</v>
      </c>
      <c r="AC36" s="43">
        <f t="shared" si="33"/>
        <v>54</v>
      </c>
      <c r="AD36" s="58">
        <f t="shared" si="33"/>
        <v>0</v>
      </c>
      <c r="AE36" s="58">
        <f t="shared" si="1"/>
        <v>54</v>
      </c>
      <c r="AF36" s="45"/>
      <c r="AG36" s="45"/>
      <c r="AH36" s="45"/>
      <c r="AI36" s="45"/>
    </row>
    <row r="37" s="33" customFormat="1" customHeight="1" spans="1:35">
      <c r="A37" s="41">
        <v>34</v>
      </c>
      <c r="B37" s="42" t="s">
        <v>174</v>
      </c>
      <c r="C37" s="41" t="s">
        <v>14</v>
      </c>
      <c r="D37" s="42"/>
      <c r="E37" s="42"/>
      <c r="F37" s="43"/>
      <c r="G37" s="42"/>
      <c r="H37" s="42"/>
      <c r="I37" s="42"/>
      <c r="J37" s="49">
        <v>5</v>
      </c>
      <c r="K37" s="49">
        <v>40</v>
      </c>
      <c r="L37" s="50">
        <v>6.1</v>
      </c>
      <c r="M37" s="53"/>
      <c r="N37" s="42"/>
      <c r="O37" s="52"/>
      <c r="P37" s="43">
        <v>16</v>
      </c>
      <c r="Q37" s="43">
        <v>144</v>
      </c>
      <c r="R37" s="43">
        <v>43</v>
      </c>
      <c r="S37" s="43"/>
      <c r="T37" s="43"/>
      <c r="U37" s="43"/>
      <c r="V37" s="43"/>
      <c r="W37" s="43"/>
      <c r="X37" s="43"/>
      <c r="Y37" s="43"/>
      <c r="Z37" s="43"/>
      <c r="AA37" s="43"/>
      <c r="AB37" s="57">
        <f t="shared" ref="AB37:AD37" si="34">SUM(D37+G37+J37+M37+P37+S37+V37+Y37)</f>
        <v>21</v>
      </c>
      <c r="AC37" s="43">
        <f t="shared" si="34"/>
        <v>184</v>
      </c>
      <c r="AD37" s="58">
        <f t="shared" si="34"/>
        <v>49.1</v>
      </c>
      <c r="AE37" s="58">
        <f t="shared" si="1"/>
        <v>233.1</v>
      </c>
      <c r="AF37" s="45"/>
      <c r="AG37" s="45"/>
      <c r="AH37" s="45"/>
      <c r="AI37" s="45"/>
    </row>
    <row r="38" s="33" customFormat="1" customHeight="1" spans="1:35">
      <c r="A38" s="41">
        <v>35</v>
      </c>
      <c r="B38" s="44" t="s">
        <v>175</v>
      </c>
      <c r="C38" s="41" t="s">
        <v>14</v>
      </c>
      <c r="D38" s="42">
        <v>15</v>
      </c>
      <c r="E38" s="42">
        <v>135</v>
      </c>
      <c r="F38" s="42">
        <v>31.89</v>
      </c>
      <c r="G38" s="42"/>
      <c r="H38" s="42"/>
      <c r="I38" s="42"/>
      <c r="J38" s="42">
        <v>5</v>
      </c>
      <c r="K38" s="49">
        <v>40</v>
      </c>
      <c r="L38" s="42">
        <v>6.1</v>
      </c>
      <c r="M38" s="53"/>
      <c r="N38" s="42"/>
      <c r="O38" s="52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57">
        <f t="shared" ref="AB38:AD38" si="35">SUM(D38+G38+J38+M38+P38+S38+V38+Y38)</f>
        <v>20</v>
      </c>
      <c r="AC38" s="43">
        <f t="shared" si="35"/>
        <v>175</v>
      </c>
      <c r="AD38" s="58">
        <f t="shared" si="35"/>
        <v>37.99</v>
      </c>
      <c r="AE38" s="58">
        <f t="shared" si="1"/>
        <v>212.99</v>
      </c>
      <c r="AF38" s="45"/>
      <c r="AG38" s="45"/>
      <c r="AH38" s="45"/>
      <c r="AI38" s="45"/>
    </row>
    <row r="39" s="33" customFormat="1" customHeight="1" spans="1:35">
      <c r="A39" s="41">
        <v>36</v>
      </c>
      <c r="B39" s="42" t="s">
        <v>176</v>
      </c>
      <c r="C39" s="41" t="s">
        <v>14</v>
      </c>
      <c r="D39" s="42"/>
      <c r="E39" s="42"/>
      <c r="F39" s="45"/>
      <c r="G39" s="42"/>
      <c r="H39" s="42"/>
      <c r="I39" s="42"/>
      <c r="J39" s="49">
        <v>20</v>
      </c>
      <c r="K39" s="49">
        <v>160</v>
      </c>
      <c r="L39" s="50">
        <v>94.7</v>
      </c>
      <c r="M39" s="53"/>
      <c r="N39" s="42"/>
      <c r="O39" s="52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57">
        <f t="shared" ref="AB39:AD39" si="36">SUM(D39+G39+J39+M39+P39+S39+V39+Y39)</f>
        <v>20</v>
      </c>
      <c r="AC39" s="43">
        <f t="shared" si="36"/>
        <v>160</v>
      </c>
      <c r="AD39" s="58">
        <f t="shared" si="36"/>
        <v>94.7</v>
      </c>
      <c r="AE39" s="58">
        <f t="shared" si="1"/>
        <v>254.7</v>
      </c>
      <c r="AF39" s="45"/>
      <c r="AG39" s="45"/>
      <c r="AH39" s="45"/>
      <c r="AI39" s="45"/>
    </row>
    <row r="40" s="33" customFormat="1" customHeight="1" spans="1:35">
      <c r="A40" s="41">
        <v>37</v>
      </c>
      <c r="B40" s="42" t="s">
        <v>177</v>
      </c>
      <c r="C40" s="41" t="s">
        <v>14</v>
      </c>
      <c r="D40" s="42"/>
      <c r="E40" s="42"/>
      <c r="F40" s="42"/>
      <c r="G40" s="42"/>
      <c r="H40" s="42"/>
      <c r="I40" s="42"/>
      <c r="J40" s="42"/>
      <c r="K40" s="42"/>
      <c r="L40" s="42"/>
      <c r="M40" s="53"/>
      <c r="N40" s="42"/>
      <c r="O40" s="52"/>
      <c r="P40" s="43"/>
      <c r="Q40" s="43"/>
      <c r="R40" s="43"/>
      <c r="S40" s="43">
        <v>6</v>
      </c>
      <c r="T40" s="43">
        <v>54</v>
      </c>
      <c r="U40" s="43">
        <v>28</v>
      </c>
      <c r="V40" s="43"/>
      <c r="W40" s="43"/>
      <c r="X40" s="43"/>
      <c r="Y40" s="43">
        <v>5</v>
      </c>
      <c r="Z40" s="43">
        <v>45</v>
      </c>
      <c r="AA40" s="43">
        <v>19</v>
      </c>
      <c r="AB40" s="57">
        <f t="shared" ref="AB40:AD40" si="37">SUM(D40+G40+J40+M40+P40+S40+V40+Y40)</f>
        <v>11</v>
      </c>
      <c r="AC40" s="43">
        <f t="shared" si="37"/>
        <v>99</v>
      </c>
      <c r="AD40" s="58">
        <f t="shared" si="37"/>
        <v>47</v>
      </c>
      <c r="AE40" s="58">
        <f t="shared" si="1"/>
        <v>146</v>
      </c>
      <c r="AF40" s="45"/>
      <c r="AG40" s="45"/>
      <c r="AH40" s="45"/>
      <c r="AI40" s="45"/>
    </row>
    <row r="41" s="33" customFormat="1" customHeight="1" spans="1:35">
      <c r="A41" s="41">
        <v>38</v>
      </c>
      <c r="B41" s="42" t="s">
        <v>178</v>
      </c>
      <c r="C41" s="41" t="s">
        <v>14</v>
      </c>
      <c r="D41" s="42"/>
      <c r="E41" s="42"/>
      <c r="F41" s="42"/>
      <c r="G41" s="42"/>
      <c r="H41" s="42"/>
      <c r="I41" s="42"/>
      <c r="J41" s="42"/>
      <c r="K41" s="42"/>
      <c r="L41" s="42"/>
      <c r="M41" s="53"/>
      <c r="N41" s="42"/>
      <c r="O41" s="52"/>
      <c r="P41" s="43"/>
      <c r="Q41" s="43"/>
      <c r="R41" s="43"/>
      <c r="S41" s="43"/>
      <c r="T41" s="43"/>
      <c r="U41" s="43"/>
      <c r="V41" s="43"/>
      <c r="W41" s="43"/>
      <c r="X41" s="43"/>
      <c r="Y41" s="43">
        <v>18</v>
      </c>
      <c r="Z41" s="43">
        <v>162</v>
      </c>
      <c r="AA41" s="43">
        <v>52</v>
      </c>
      <c r="AB41" s="57">
        <f t="shared" ref="AB41:AD41" si="38">SUM(D41+G41+J41+M41+P41+S41+V41+Y41)</f>
        <v>18</v>
      </c>
      <c r="AC41" s="43">
        <f t="shared" si="38"/>
        <v>162</v>
      </c>
      <c r="AD41" s="58">
        <f t="shared" si="38"/>
        <v>52</v>
      </c>
      <c r="AE41" s="58">
        <f t="shared" si="1"/>
        <v>214</v>
      </c>
      <c r="AF41" s="45"/>
      <c r="AG41" s="45"/>
      <c r="AH41" s="45"/>
      <c r="AI41" s="45"/>
    </row>
    <row r="42" s="33" customFormat="1" customHeight="1" spans="1:35">
      <c r="A42" s="41">
        <v>39</v>
      </c>
      <c r="B42" s="42" t="s">
        <v>179</v>
      </c>
      <c r="C42" s="41" t="s">
        <v>14</v>
      </c>
      <c r="D42" s="42"/>
      <c r="E42" s="42"/>
      <c r="F42" s="42"/>
      <c r="G42" s="42"/>
      <c r="H42" s="42"/>
      <c r="I42" s="42"/>
      <c r="J42" s="42"/>
      <c r="K42" s="42"/>
      <c r="L42" s="42"/>
      <c r="M42" s="53"/>
      <c r="N42" s="42"/>
      <c r="O42" s="52"/>
      <c r="P42" s="43"/>
      <c r="Q42" s="43"/>
      <c r="R42" s="43"/>
      <c r="S42" s="43">
        <v>6</v>
      </c>
      <c r="T42" s="43">
        <v>54</v>
      </c>
      <c r="U42" s="43">
        <v>28</v>
      </c>
      <c r="V42" s="43"/>
      <c r="W42" s="43"/>
      <c r="X42" s="43"/>
      <c r="Y42" s="43">
        <v>5</v>
      </c>
      <c r="Z42" s="43">
        <v>45</v>
      </c>
      <c r="AA42" s="43">
        <v>0</v>
      </c>
      <c r="AB42" s="57">
        <f t="shared" ref="AB42:AD42" si="39">SUM(D42+G42+J42+M42+P42+S42+V42+Y42)</f>
        <v>11</v>
      </c>
      <c r="AC42" s="43">
        <f t="shared" si="39"/>
        <v>99</v>
      </c>
      <c r="AD42" s="58">
        <f t="shared" si="39"/>
        <v>28</v>
      </c>
      <c r="AE42" s="58">
        <f t="shared" si="1"/>
        <v>127</v>
      </c>
      <c r="AF42" s="45"/>
      <c r="AG42" s="45"/>
      <c r="AH42" s="45"/>
      <c r="AI42" s="45"/>
    </row>
    <row r="43" s="33" customFormat="1" customHeight="1" spans="1:35">
      <c r="A43" s="41">
        <v>40</v>
      </c>
      <c r="B43" s="42" t="s">
        <v>180</v>
      </c>
      <c r="C43" s="41" t="s">
        <v>14</v>
      </c>
      <c r="D43" s="42"/>
      <c r="E43" s="42"/>
      <c r="F43" s="42"/>
      <c r="G43" s="42">
        <v>10</v>
      </c>
      <c r="H43" s="42">
        <v>90</v>
      </c>
      <c r="I43" s="42">
        <v>72</v>
      </c>
      <c r="J43" s="42"/>
      <c r="K43" s="42"/>
      <c r="L43" s="42"/>
      <c r="M43" s="53"/>
      <c r="N43" s="42"/>
      <c r="O43" s="52"/>
      <c r="P43" s="43"/>
      <c r="Q43" s="43"/>
      <c r="R43" s="43"/>
      <c r="S43" s="43"/>
      <c r="T43" s="43"/>
      <c r="U43" s="43"/>
      <c r="V43" s="43"/>
      <c r="W43" s="43"/>
      <c r="X43" s="43"/>
      <c r="Y43" s="43">
        <v>6</v>
      </c>
      <c r="Z43" s="44">
        <v>54</v>
      </c>
      <c r="AA43" s="44">
        <v>19</v>
      </c>
      <c r="AB43" s="57">
        <f t="shared" ref="AB43:AD43" si="40">SUM(D43+G43+J43+M43+P43+S43+V43+Y43)</f>
        <v>16</v>
      </c>
      <c r="AC43" s="43">
        <f t="shared" si="40"/>
        <v>144</v>
      </c>
      <c r="AD43" s="58">
        <f t="shared" si="40"/>
        <v>91</v>
      </c>
      <c r="AE43" s="58">
        <f t="shared" si="1"/>
        <v>235</v>
      </c>
      <c r="AF43" s="45"/>
      <c r="AG43" s="45"/>
      <c r="AH43" s="45"/>
      <c r="AI43" s="45"/>
    </row>
    <row r="44" s="33" customFormat="1" customHeight="1" spans="1:35">
      <c r="A44" s="41">
        <v>41</v>
      </c>
      <c r="B44" s="46" t="s">
        <v>181</v>
      </c>
      <c r="C44" s="41" t="s">
        <v>14</v>
      </c>
      <c r="D44" s="42"/>
      <c r="E44" s="42"/>
      <c r="F44" s="42"/>
      <c r="G44" s="42"/>
      <c r="H44" s="42"/>
      <c r="I44" s="42"/>
      <c r="J44" s="42"/>
      <c r="K44" s="42"/>
      <c r="L44" s="42"/>
      <c r="M44" s="53">
        <v>10</v>
      </c>
      <c r="N44" s="42">
        <v>90</v>
      </c>
      <c r="O44" s="52">
        <v>22.94</v>
      </c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57">
        <f t="shared" ref="AB44:AD44" si="41">SUM(D44+G44+J44+M44+P44+S44+V44+Y44)</f>
        <v>10</v>
      </c>
      <c r="AC44" s="43">
        <f t="shared" si="41"/>
        <v>90</v>
      </c>
      <c r="AD44" s="58">
        <f t="shared" si="41"/>
        <v>22.94</v>
      </c>
      <c r="AE44" s="58">
        <f t="shared" si="1"/>
        <v>112.94</v>
      </c>
      <c r="AF44" s="45"/>
      <c r="AG44" s="45"/>
      <c r="AH44" s="45"/>
      <c r="AI44" s="45"/>
    </row>
    <row r="45" s="33" customFormat="1" customHeight="1" spans="1:35">
      <c r="A45" s="41">
        <v>42</v>
      </c>
      <c r="B45" s="46" t="s">
        <v>182</v>
      </c>
      <c r="C45" s="41" t="s">
        <v>14</v>
      </c>
      <c r="D45" s="47"/>
      <c r="E45" s="42"/>
      <c r="F45" s="47"/>
      <c r="G45" s="42"/>
      <c r="H45" s="42"/>
      <c r="I45" s="47"/>
      <c r="J45" s="42"/>
      <c r="K45" s="42"/>
      <c r="L45" s="42"/>
      <c r="M45" s="53">
        <v>11</v>
      </c>
      <c r="N45" s="42">
        <v>99</v>
      </c>
      <c r="O45" s="52">
        <v>44.94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57">
        <f t="shared" ref="AB45:AD45" si="42">SUM(D45+G45+J45+M45+P45+S45+V45+Y45)</f>
        <v>11</v>
      </c>
      <c r="AC45" s="43">
        <f t="shared" si="42"/>
        <v>99</v>
      </c>
      <c r="AD45" s="58">
        <f t="shared" si="42"/>
        <v>44.94</v>
      </c>
      <c r="AE45" s="58">
        <f t="shared" si="1"/>
        <v>143.94</v>
      </c>
      <c r="AF45" s="45"/>
      <c r="AG45" s="45"/>
      <c r="AH45" s="45"/>
      <c r="AI45" s="45"/>
    </row>
    <row r="46" s="33" customFormat="1" customHeight="1" spans="1:35">
      <c r="A46" s="41">
        <v>43</v>
      </c>
      <c r="B46" s="42" t="s">
        <v>183</v>
      </c>
      <c r="C46" s="41" t="s">
        <v>14</v>
      </c>
      <c r="D46" s="42"/>
      <c r="E46" s="42"/>
      <c r="F46" s="45"/>
      <c r="G46" s="42">
        <v>10</v>
      </c>
      <c r="H46" s="42">
        <v>90</v>
      </c>
      <c r="I46" s="42">
        <v>24</v>
      </c>
      <c r="J46" s="49">
        <v>4</v>
      </c>
      <c r="K46" s="49">
        <v>32</v>
      </c>
      <c r="L46" s="50">
        <v>18.4</v>
      </c>
      <c r="M46" s="53"/>
      <c r="N46" s="42"/>
      <c r="O46" s="52"/>
      <c r="P46" s="43"/>
      <c r="Q46" s="43"/>
      <c r="R46" s="43"/>
      <c r="S46" s="43"/>
      <c r="T46" s="43"/>
      <c r="U46" s="43"/>
      <c r="V46" s="43"/>
      <c r="W46" s="43"/>
      <c r="X46" s="43"/>
      <c r="Y46" s="43">
        <v>5</v>
      </c>
      <c r="Z46" s="44">
        <v>45</v>
      </c>
      <c r="AA46" s="44">
        <v>11</v>
      </c>
      <c r="AB46" s="57">
        <f t="shared" ref="AB46:AD46" si="43">SUM(D46+G46+J46+M46+P46+S46+V46+Y46)</f>
        <v>19</v>
      </c>
      <c r="AC46" s="43">
        <f t="shared" si="43"/>
        <v>167</v>
      </c>
      <c r="AD46" s="58">
        <f t="shared" si="43"/>
        <v>53.4</v>
      </c>
      <c r="AE46" s="58">
        <f t="shared" si="1"/>
        <v>220.4</v>
      </c>
      <c r="AF46" s="45"/>
      <c r="AG46" s="45"/>
      <c r="AH46" s="45"/>
      <c r="AI46" s="45"/>
    </row>
    <row r="47" s="33" customFormat="1" customHeight="1" spans="1:35">
      <c r="A47" s="41">
        <v>44</v>
      </c>
      <c r="B47" s="42" t="s">
        <v>184</v>
      </c>
      <c r="C47" s="41" t="s">
        <v>14</v>
      </c>
      <c r="D47" s="42"/>
      <c r="E47" s="42"/>
      <c r="F47" s="42"/>
      <c r="G47" s="42"/>
      <c r="H47" s="42"/>
      <c r="I47" s="42"/>
      <c r="J47" s="42"/>
      <c r="K47" s="42"/>
      <c r="L47" s="42"/>
      <c r="M47" s="53"/>
      <c r="N47" s="42"/>
      <c r="O47" s="52"/>
      <c r="P47" s="43"/>
      <c r="Q47" s="43"/>
      <c r="R47" s="43"/>
      <c r="S47" s="43">
        <v>5</v>
      </c>
      <c r="T47" s="43">
        <v>45</v>
      </c>
      <c r="U47" s="43">
        <v>20</v>
      </c>
      <c r="V47" s="43"/>
      <c r="W47" s="43"/>
      <c r="X47" s="43"/>
      <c r="Y47" s="43">
        <v>5</v>
      </c>
      <c r="Z47" s="43">
        <v>45</v>
      </c>
      <c r="AA47" s="43">
        <v>0</v>
      </c>
      <c r="AB47" s="57">
        <f t="shared" ref="AB47:AD47" si="44">SUM(D47+G47+J47+M47+P47+S47+V47+Y47)</f>
        <v>10</v>
      </c>
      <c r="AC47" s="43">
        <f t="shared" si="44"/>
        <v>90</v>
      </c>
      <c r="AD47" s="58">
        <f t="shared" si="44"/>
        <v>20</v>
      </c>
      <c r="AE47" s="58">
        <f t="shared" si="1"/>
        <v>110</v>
      </c>
      <c r="AF47" s="45"/>
      <c r="AG47" s="45"/>
      <c r="AH47" s="45"/>
      <c r="AI47" s="45"/>
    </row>
    <row r="48" s="33" customFormat="1" customHeight="1" spans="1:35">
      <c r="A48" s="41">
        <v>45</v>
      </c>
      <c r="B48" s="42" t="s">
        <v>185</v>
      </c>
      <c r="C48" s="41" t="s">
        <v>14</v>
      </c>
      <c r="D48" s="42">
        <v>15</v>
      </c>
      <c r="E48" s="42">
        <v>135</v>
      </c>
      <c r="F48" s="43">
        <v>36.07</v>
      </c>
      <c r="G48" s="42"/>
      <c r="H48" s="42"/>
      <c r="I48" s="42"/>
      <c r="J48" s="42">
        <v>5</v>
      </c>
      <c r="K48" s="49">
        <v>40</v>
      </c>
      <c r="L48" s="42">
        <v>6.1</v>
      </c>
      <c r="M48" s="53"/>
      <c r="N48" s="42"/>
      <c r="O48" s="52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57">
        <f t="shared" ref="AB48:AD48" si="45">SUM(D48+G48+J48+M48+P48+S48+V48+Y48)</f>
        <v>20</v>
      </c>
      <c r="AC48" s="43">
        <f t="shared" si="45"/>
        <v>175</v>
      </c>
      <c r="AD48" s="58">
        <f t="shared" si="45"/>
        <v>42.17</v>
      </c>
      <c r="AE48" s="58">
        <f t="shared" si="1"/>
        <v>217.17</v>
      </c>
      <c r="AF48" s="45"/>
      <c r="AG48" s="45"/>
      <c r="AH48" s="45"/>
      <c r="AI48" s="45"/>
    </row>
    <row r="49" s="33" customFormat="1" customHeight="1" spans="1:35">
      <c r="A49" s="41">
        <v>46</v>
      </c>
      <c r="B49" s="42" t="s">
        <v>186</v>
      </c>
      <c r="C49" s="41" t="s">
        <v>14</v>
      </c>
      <c r="D49" s="42"/>
      <c r="E49" s="42"/>
      <c r="F49" s="42"/>
      <c r="G49" s="42"/>
      <c r="H49" s="42"/>
      <c r="I49" s="42"/>
      <c r="J49" s="42"/>
      <c r="K49" s="42"/>
      <c r="L49" s="42"/>
      <c r="M49" s="53"/>
      <c r="N49" s="42"/>
      <c r="O49" s="52"/>
      <c r="P49" s="43">
        <v>10</v>
      </c>
      <c r="Q49" s="43">
        <v>90</v>
      </c>
      <c r="R49" s="43">
        <v>45</v>
      </c>
      <c r="S49" s="43"/>
      <c r="T49" s="43"/>
      <c r="U49" s="43"/>
      <c r="V49" s="43"/>
      <c r="W49" s="43"/>
      <c r="X49" s="43"/>
      <c r="Y49" s="43"/>
      <c r="Z49" s="44"/>
      <c r="AA49" s="44"/>
      <c r="AB49" s="57">
        <f t="shared" ref="AB49:AD49" si="46">SUM(D49+G49+J49+M49+P49+S49+V49+Y49)</f>
        <v>10</v>
      </c>
      <c r="AC49" s="43">
        <f t="shared" si="46"/>
        <v>90</v>
      </c>
      <c r="AD49" s="58">
        <f t="shared" si="46"/>
        <v>45</v>
      </c>
      <c r="AE49" s="58">
        <f t="shared" si="1"/>
        <v>135</v>
      </c>
      <c r="AF49" s="45"/>
      <c r="AG49" s="45"/>
      <c r="AH49" s="45"/>
      <c r="AI49" s="45"/>
    </row>
    <row r="50" s="33" customFormat="1" customHeight="1" spans="1:35">
      <c r="A50" s="41">
        <v>47</v>
      </c>
      <c r="B50" s="42" t="s">
        <v>187</v>
      </c>
      <c r="C50" s="41" t="s">
        <v>14</v>
      </c>
      <c r="D50" s="42"/>
      <c r="E50" s="42"/>
      <c r="F50" s="42"/>
      <c r="G50" s="42"/>
      <c r="H50" s="42"/>
      <c r="I50" s="42"/>
      <c r="J50" s="42"/>
      <c r="K50" s="42"/>
      <c r="L50" s="42"/>
      <c r="M50" s="53"/>
      <c r="N50" s="42"/>
      <c r="O50" s="52"/>
      <c r="P50" s="43"/>
      <c r="Q50" s="43"/>
      <c r="R50" s="43"/>
      <c r="S50" s="43"/>
      <c r="T50" s="43"/>
      <c r="U50" s="43"/>
      <c r="V50" s="43"/>
      <c r="W50" s="43"/>
      <c r="X50" s="43"/>
      <c r="Y50" s="43">
        <v>18</v>
      </c>
      <c r="Z50" s="44">
        <v>162</v>
      </c>
      <c r="AA50" s="44">
        <v>92</v>
      </c>
      <c r="AB50" s="57">
        <f t="shared" ref="AB50:AD50" si="47">SUM(D50+G50+J50+M50+P50+S50+V50+Y50)</f>
        <v>18</v>
      </c>
      <c r="AC50" s="43">
        <f t="shared" si="47"/>
        <v>162</v>
      </c>
      <c r="AD50" s="58">
        <f t="shared" si="47"/>
        <v>92</v>
      </c>
      <c r="AE50" s="58">
        <f t="shared" si="1"/>
        <v>254</v>
      </c>
      <c r="AF50" s="45"/>
      <c r="AG50" s="45"/>
      <c r="AH50" s="45"/>
      <c r="AI50" s="45"/>
    </row>
    <row r="51" s="33" customFormat="1" customHeight="1" spans="1:35">
      <c r="A51" s="41">
        <v>48</v>
      </c>
      <c r="B51" s="42" t="s">
        <v>188</v>
      </c>
      <c r="C51" s="41" t="s">
        <v>14</v>
      </c>
      <c r="D51" s="42"/>
      <c r="E51" s="42"/>
      <c r="F51" s="42"/>
      <c r="G51" s="42"/>
      <c r="H51" s="42"/>
      <c r="I51" s="42"/>
      <c r="J51" s="42">
        <v>15</v>
      </c>
      <c r="K51" s="42">
        <v>120</v>
      </c>
      <c r="L51" s="42">
        <v>67.4</v>
      </c>
      <c r="M51" s="53"/>
      <c r="N51" s="42"/>
      <c r="O51" s="52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4"/>
      <c r="AA51" s="44"/>
      <c r="AB51" s="57">
        <f t="shared" ref="AB51:AD51" si="48">SUM(D51+G51+J51+M51+P51+S51+V51+Y51)</f>
        <v>15</v>
      </c>
      <c r="AC51" s="43">
        <f t="shared" si="48"/>
        <v>120</v>
      </c>
      <c r="AD51" s="58">
        <f t="shared" si="48"/>
        <v>67.4</v>
      </c>
      <c r="AE51" s="58">
        <f t="shared" si="1"/>
        <v>187.4</v>
      </c>
      <c r="AF51" s="45"/>
      <c r="AG51" s="45"/>
      <c r="AH51" s="45"/>
      <c r="AI51" s="45"/>
    </row>
    <row r="52" s="33" customFormat="1" customHeight="1" spans="1:35">
      <c r="A52" s="41">
        <v>49</v>
      </c>
      <c r="B52" s="42" t="s">
        <v>189</v>
      </c>
      <c r="C52" s="41" t="s">
        <v>190</v>
      </c>
      <c r="D52" s="42"/>
      <c r="E52" s="42"/>
      <c r="F52" s="42"/>
      <c r="G52" s="42"/>
      <c r="H52" s="42"/>
      <c r="I52" s="42"/>
      <c r="J52" s="42">
        <v>10</v>
      </c>
      <c r="K52" s="42">
        <v>80</v>
      </c>
      <c r="L52" s="42">
        <v>0</v>
      </c>
      <c r="M52" s="53"/>
      <c r="N52" s="42"/>
      <c r="O52" s="52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4"/>
      <c r="AA52" s="44"/>
      <c r="AB52" s="57">
        <f t="shared" ref="AB52:AD52" si="49">SUM(D52+G52+J52+M52+P52+S52+V52+Y52)</f>
        <v>10</v>
      </c>
      <c r="AC52" s="43">
        <f t="shared" si="49"/>
        <v>80</v>
      </c>
      <c r="AD52" s="58">
        <f t="shared" si="49"/>
        <v>0</v>
      </c>
      <c r="AE52" s="58">
        <f t="shared" si="1"/>
        <v>80</v>
      </c>
      <c r="AF52" s="45"/>
      <c r="AG52" s="45"/>
      <c r="AH52" s="45"/>
      <c r="AI52" s="45"/>
    </row>
    <row r="53" s="33" customFormat="1" customHeight="1" spans="1:35">
      <c r="A53" s="41">
        <v>50</v>
      </c>
      <c r="B53" s="42" t="s">
        <v>191</v>
      </c>
      <c r="C53" s="41" t="s">
        <v>190</v>
      </c>
      <c r="D53" s="42"/>
      <c r="E53" s="42"/>
      <c r="F53" s="42"/>
      <c r="G53" s="42"/>
      <c r="H53" s="42"/>
      <c r="I53" s="42"/>
      <c r="J53" s="42"/>
      <c r="K53" s="42"/>
      <c r="L53" s="42"/>
      <c r="M53" s="53"/>
      <c r="N53" s="42"/>
      <c r="O53" s="52"/>
      <c r="P53" s="43"/>
      <c r="Q53" s="43"/>
      <c r="R53" s="43"/>
      <c r="S53" s="43">
        <v>5</v>
      </c>
      <c r="T53" s="43">
        <v>45</v>
      </c>
      <c r="U53" s="43">
        <v>4</v>
      </c>
      <c r="V53" s="43"/>
      <c r="W53" s="43"/>
      <c r="X53" s="43"/>
      <c r="Y53" s="43"/>
      <c r="Z53" s="44"/>
      <c r="AA53" s="44"/>
      <c r="AB53" s="57">
        <f t="shared" ref="AB53:AD53" si="50">SUM(D53+G53+J53+M53+P53+S53+V53+Y53)</f>
        <v>5</v>
      </c>
      <c r="AC53" s="43">
        <f t="shared" si="50"/>
        <v>45</v>
      </c>
      <c r="AD53" s="58">
        <f t="shared" si="50"/>
        <v>4</v>
      </c>
      <c r="AE53" s="58">
        <f t="shared" si="1"/>
        <v>49</v>
      </c>
      <c r="AF53" s="45"/>
      <c r="AG53" s="45"/>
      <c r="AH53" s="45"/>
      <c r="AI53" s="45"/>
    </row>
    <row r="54" s="33" customFormat="1" customHeight="1" spans="1:35">
      <c r="A54" s="41">
        <v>51</v>
      </c>
      <c r="B54" s="42" t="s">
        <v>192</v>
      </c>
      <c r="C54" s="41" t="s">
        <v>14</v>
      </c>
      <c r="D54" s="42"/>
      <c r="E54" s="42"/>
      <c r="F54" s="42"/>
      <c r="G54" s="42"/>
      <c r="H54" s="42"/>
      <c r="I54" s="42"/>
      <c r="J54" s="42"/>
      <c r="K54" s="42"/>
      <c r="L54" s="42"/>
      <c r="M54" s="53"/>
      <c r="N54" s="42"/>
      <c r="O54" s="52"/>
      <c r="P54" s="43"/>
      <c r="Q54" s="43"/>
      <c r="R54" s="43"/>
      <c r="S54" s="43">
        <v>4</v>
      </c>
      <c r="T54" s="43">
        <v>36</v>
      </c>
      <c r="U54" s="43">
        <v>12</v>
      </c>
      <c r="V54" s="43"/>
      <c r="W54" s="43"/>
      <c r="X54" s="43"/>
      <c r="Y54" s="43"/>
      <c r="Z54" s="44"/>
      <c r="AA54" s="44"/>
      <c r="AB54" s="57">
        <f t="shared" ref="AB54:AD54" si="51">SUM(D54+G54+J54+M54+P54+S54+V54+Y54)</f>
        <v>4</v>
      </c>
      <c r="AC54" s="43">
        <f t="shared" si="51"/>
        <v>36</v>
      </c>
      <c r="AD54" s="58">
        <f t="shared" si="51"/>
        <v>12</v>
      </c>
      <c r="AE54" s="58">
        <f t="shared" si="1"/>
        <v>48</v>
      </c>
      <c r="AF54" s="45"/>
      <c r="AG54" s="45"/>
      <c r="AH54" s="45"/>
      <c r="AI54" s="45"/>
    </row>
    <row r="55" s="33" customFormat="1" customHeight="1" spans="1:35">
      <c r="A55" s="41">
        <v>52</v>
      </c>
      <c r="B55" s="42" t="s">
        <v>193</v>
      </c>
      <c r="C55" s="41" t="s">
        <v>14</v>
      </c>
      <c r="D55" s="42"/>
      <c r="E55" s="42"/>
      <c r="F55" s="42"/>
      <c r="G55" s="42">
        <v>10</v>
      </c>
      <c r="H55" s="42">
        <v>90</v>
      </c>
      <c r="I55" s="42">
        <v>8</v>
      </c>
      <c r="J55" s="42"/>
      <c r="K55" s="42"/>
      <c r="L55" s="42"/>
      <c r="M55" s="53"/>
      <c r="N55" s="42"/>
      <c r="O55" s="52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4"/>
      <c r="AA55" s="44"/>
      <c r="AB55" s="57">
        <f t="shared" ref="AB55:AD55" si="52">SUM(D55+G55+J55+M55+P55+S55+V55+Y55)</f>
        <v>10</v>
      </c>
      <c r="AC55" s="43">
        <f t="shared" si="52"/>
        <v>90</v>
      </c>
      <c r="AD55" s="58">
        <f t="shared" si="52"/>
        <v>8</v>
      </c>
      <c r="AE55" s="58">
        <f t="shared" si="1"/>
        <v>98</v>
      </c>
      <c r="AF55" s="45"/>
      <c r="AG55" s="45"/>
      <c r="AH55" s="45"/>
      <c r="AI55" s="45"/>
    </row>
    <row r="56" s="33" customFormat="1" customHeight="1" spans="1:35">
      <c r="A56" s="41">
        <v>53</v>
      </c>
      <c r="B56" s="42" t="s">
        <v>194</v>
      </c>
      <c r="C56" s="41" t="s">
        <v>14</v>
      </c>
      <c r="D56" s="42"/>
      <c r="E56" s="42"/>
      <c r="F56" s="42"/>
      <c r="G56" s="42">
        <v>2</v>
      </c>
      <c r="H56" s="42">
        <v>18</v>
      </c>
      <c r="I56" s="42">
        <v>16</v>
      </c>
      <c r="J56" s="42"/>
      <c r="K56" s="42"/>
      <c r="L56" s="42"/>
      <c r="M56" s="53"/>
      <c r="N56" s="42"/>
      <c r="O56" s="52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4"/>
      <c r="AA56" s="44"/>
      <c r="AB56" s="57">
        <f t="shared" ref="AB56:AD56" si="53">SUM(D56+G56+J56+M56+P56+S56+V56+Y56)</f>
        <v>2</v>
      </c>
      <c r="AC56" s="43">
        <f t="shared" si="53"/>
        <v>18</v>
      </c>
      <c r="AD56" s="58">
        <f t="shared" si="53"/>
        <v>16</v>
      </c>
      <c r="AE56" s="58">
        <f t="shared" si="1"/>
        <v>34</v>
      </c>
      <c r="AF56" s="45"/>
      <c r="AG56" s="45"/>
      <c r="AH56" s="45"/>
      <c r="AI56" s="45"/>
    </row>
    <row r="57" s="33" customFormat="1" customHeight="1" spans="1:35">
      <c r="A57" s="41">
        <v>54</v>
      </c>
      <c r="B57" s="42" t="s">
        <v>195</v>
      </c>
      <c r="C57" s="41" t="s">
        <v>14</v>
      </c>
      <c r="D57" s="42">
        <v>5</v>
      </c>
      <c r="E57" s="42">
        <v>45</v>
      </c>
      <c r="F57" s="42">
        <v>32.27</v>
      </c>
      <c r="G57" s="42"/>
      <c r="H57" s="42"/>
      <c r="I57" s="42"/>
      <c r="J57" s="42">
        <v>3</v>
      </c>
      <c r="K57" s="42">
        <v>24</v>
      </c>
      <c r="L57" s="42">
        <v>6.1</v>
      </c>
      <c r="M57" s="53"/>
      <c r="N57" s="42"/>
      <c r="O57" s="52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4"/>
      <c r="AA57" s="44"/>
      <c r="AB57" s="57">
        <f t="shared" ref="AB57:AD57" si="54">SUM(D57+G57+J57+M57+P57+S57+V57+Y57)</f>
        <v>8</v>
      </c>
      <c r="AC57" s="43">
        <f t="shared" si="54"/>
        <v>69</v>
      </c>
      <c r="AD57" s="58">
        <f t="shared" si="54"/>
        <v>38.37</v>
      </c>
      <c r="AE57" s="58">
        <f t="shared" si="1"/>
        <v>107.37</v>
      </c>
      <c r="AF57" s="45"/>
      <c r="AG57" s="45"/>
      <c r="AH57" s="45"/>
      <c r="AI57" s="45"/>
    </row>
    <row r="58" s="33" customFormat="1" customHeight="1" spans="1:35">
      <c r="A58" s="41">
        <v>55</v>
      </c>
      <c r="B58" s="42" t="s">
        <v>196</v>
      </c>
      <c r="C58" s="41" t="s">
        <v>14</v>
      </c>
      <c r="D58" s="42">
        <v>12</v>
      </c>
      <c r="E58" s="42">
        <v>108</v>
      </c>
      <c r="F58" s="42">
        <v>40.24</v>
      </c>
      <c r="G58" s="42"/>
      <c r="H58" s="42"/>
      <c r="I58" s="42"/>
      <c r="J58" s="42">
        <v>5</v>
      </c>
      <c r="K58" s="49">
        <v>40</v>
      </c>
      <c r="L58" s="42">
        <v>6.1</v>
      </c>
      <c r="M58" s="53"/>
      <c r="N58" s="42"/>
      <c r="O58" s="52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4"/>
      <c r="AA58" s="44"/>
      <c r="AB58" s="57">
        <f t="shared" ref="AB58:AD58" si="55">SUM(D58+G58+J58+M58+P58+S58+V58+Y58)</f>
        <v>17</v>
      </c>
      <c r="AC58" s="43">
        <f t="shared" si="55"/>
        <v>148</v>
      </c>
      <c r="AD58" s="58">
        <f t="shared" si="55"/>
        <v>46.34</v>
      </c>
      <c r="AE58" s="58">
        <f t="shared" si="1"/>
        <v>194.34</v>
      </c>
      <c r="AF58" s="45"/>
      <c r="AG58" s="45"/>
      <c r="AH58" s="45"/>
      <c r="AI58" s="45"/>
    </row>
    <row r="59" s="33" customFormat="1" customHeight="1" spans="1:35">
      <c r="A59" s="41">
        <v>56</v>
      </c>
      <c r="B59" s="42" t="s">
        <v>197</v>
      </c>
      <c r="C59" s="41" t="s">
        <v>14</v>
      </c>
      <c r="D59" s="42">
        <v>2</v>
      </c>
      <c r="E59" s="42">
        <v>18</v>
      </c>
      <c r="F59" s="42">
        <v>28.47</v>
      </c>
      <c r="G59" s="42"/>
      <c r="H59" s="42"/>
      <c r="I59" s="42"/>
      <c r="J59" s="42">
        <v>3</v>
      </c>
      <c r="K59" s="42">
        <v>24</v>
      </c>
      <c r="L59" s="42">
        <v>12.3</v>
      </c>
      <c r="M59" s="53"/>
      <c r="N59" s="42"/>
      <c r="O59" s="52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4"/>
      <c r="AA59" s="44"/>
      <c r="AB59" s="57">
        <f t="shared" ref="AB59:AD59" si="56">SUM(D59+G59+J59+M59+P59+S59+V59+Y59)</f>
        <v>5</v>
      </c>
      <c r="AC59" s="43">
        <f t="shared" si="56"/>
        <v>42</v>
      </c>
      <c r="AD59" s="58">
        <f t="shared" si="56"/>
        <v>40.77</v>
      </c>
      <c r="AE59" s="58">
        <f t="shared" si="1"/>
        <v>82.77</v>
      </c>
      <c r="AF59" s="45"/>
      <c r="AG59" s="45"/>
      <c r="AH59" s="45"/>
      <c r="AI59" s="45"/>
    </row>
    <row r="60" s="33" customFormat="1" customHeight="1" spans="1:35">
      <c r="A60" s="41">
        <v>57</v>
      </c>
      <c r="B60" s="42" t="s">
        <v>198</v>
      </c>
      <c r="C60" s="41" t="s">
        <v>14</v>
      </c>
      <c r="D60" s="42"/>
      <c r="E60" s="42"/>
      <c r="F60" s="42"/>
      <c r="G60" s="42"/>
      <c r="H60" s="42"/>
      <c r="I60" s="42"/>
      <c r="J60" s="42"/>
      <c r="K60" s="42"/>
      <c r="L60" s="42"/>
      <c r="M60" s="53">
        <v>0</v>
      </c>
      <c r="N60" s="42">
        <v>0</v>
      </c>
      <c r="O60" s="52">
        <v>26.89</v>
      </c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44"/>
      <c r="AB60" s="57">
        <f t="shared" ref="AB60:AD60" si="57">SUM(D60+G60+J60+M60+P60+S60+V60+Y60)</f>
        <v>0</v>
      </c>
      <c r="AC60" s="43">
        <f t="shared" si="57"/>
        <v>0</v>
      </c>
      <c r="AD60" s="58">
        <f t="shared" si="57"/>
        <v>26.89</v>
      </c>
      <c r="AE60" s="58">
        <f t="shared" si="1"/>
        <v>26.89</v>
      </c>
      <c r="AF60" s="45"/>
      <c r="AG60" s="45"/>
      <c r="AH60" s="45"/>
      <c r="AI60" s="45"/>
    </row>
    <row r="61" s="33" customFormat="1" customHeight="1" spans="1:35">
      <c r="A61" s="41">
        <v>58</v>
      </c>
      <c r="B61" s="42" t="s">
        <v>199</v>
      </c>
      <c r="C61" s="41" t="s">
        <v>14</v>
      </c>
      <c r="D61" s="42"/>
      <c r="E61" s="42"/>
      <c r="F61" s="42"/>
      <c r="G61" s="42">
        <v>0</v>
      </c>
      <c r="H61" s="42">
        <v>0</v>
      </c>
      <c r="I61" s="42">
        <v>20</v>
      </c>
      <c r="J61" s="42"/>
      <c r="K61" s="42"/>
      <c r="L61" s="42"/>
      <c r="M61" s="53"/>
      <c r="N61" s="42"/>
      <c r="O61" s="52"/>
      <c r="P61" s="43"/>
      <c r="Q61" s="43"/>
      <c r="R61" s="43"/>
      <c r="S61" s="43">
        <v>0</v>
      </c>
      <c r="T61" s="43">
        <v>0</v>
      </c>
      <c r="U61" s="43">
        <v>4</v>
      </c>
      <c r="V61" s="43"/>
      <c r="W61" s="43"/>
      <c r="X61" s="43"/>
      <c r="Y61" s="43"/>
      <c r="Z61" s="44"/>
      <c r="AA61" s="44"/>
      <c r="AB61" s="57">
        <f t="shared" ref="AB61:AD61" si="58">SUM(D61+G61+J61+M61+P61+S61+V61+Y61)</f>
        <v>0</v>
      </c>
      <c r="AC61" s="43">
        <f t="shared" si="58"/>
        <v>0</v>
      </c>
      <c r="AD61" s="58">
        <f t="shared" si="58"/>
        <v>24</v>
      </c>
      <c r="AE61" s="58">
        <f t="shared" si="1"/>
        <v>24</v>
      </c>
      <c r="AF61" s="45"/>
      <c r="AG61" s="45"/>
      <c r="AH61" s="45"/>
      <c r="AI61" s="45"/>
    </row>
    <row r="62" s="33" customFormat="1" customHeight="1" spans="1:35">
      <c r="A62" s="41">
        <v>59</v>
      </c>
      <c r="B62" s="42" t="s">
        <v>200</v>
      </c>
      <c r="C62" s="41" t="s">
        <v>14</v>
      </c>
      <c r="D62" s="42"/>
      <c r="E62" s="42"/>
      <c r="F62" s="42"/>
      <c r="G62" s="42"/>
      <c r="H62" s="42"/>
      <c r="I62" s="42"/>
      <c r="J62" s="42"/>
      <c r="K62" s="42"/>
      <c r="L62" s="42"/>
      <c r="M62" s="53"/>
      <c r="N62" s="42"/>
      <c r="O62" s="52"/>
      <c r="P62" s="43"/>
      <c r="Q62" s="43"/>
      <c r="R62" s="43"/>
      <c r="S62" s="43"/>
      <c r="T62" s="43"/>
      <c r="U62" s="43"/>
      <c r="V62" s="43"/>
      <c r="W62" s="43"/>
      <c r="X62" s="43"/>
      <c r="Y62" s="43">
        <v>0</v>
      </c>
      <c r="Z62" s="44">
        <v>0</v>
      </c>
      <c r="AA62" s="44">
        <v>10</v>
      </c>
      <c r="AB62" s="57">
        <f t="shared" ref="AB62:AD62" si="59">SUM(D62+G62+J62+M62+P62+S62+V62+Y62)</f>
        <v>0</v>
      </c>
      <c r="AC62" s="43">
        <f t="shared" si="59"/>
        <v>0</v>
      </c>
      <c r="AD62" s="58">
        <f t="shared" si="59"/>
        <v>10</v>
      </c>
      <c r="AE62" s="58">
        <f t="shared" si="1"/>
        <v>10</v>
      </c>
      <c r="AF62" s="45"/>
      <c r="AG62" s="45"/>
      <c r="AH62" s="45"/>
      <c r="AI62" s="45"/>
    </row>
    <row r="63" s="33" customFormat="1" customHeight="1" spans="1:35">
      <c r="A63" s="41">
        <v>60</v>
      </c>
      <c r="B63" s="42" t="s">
        <v>201</v>
      </c>
      <c r="C63" s="41" t="s">
        <v>155</v>
      </c>
      <c r="D63" s="42"/>
      <c r="E63" s="42"/>
      <c r="F63" s="42"/>
      <c r="G63" s="42"/>
      <c r="H63" s="42"/>
      <c r="I63" s="42"/>
      <c r="J63" s="42"/>
      <c r="K63" s="42"/>
      <c r="L63" s="42"/>
      <c r="M63" s="53"/>
      <c r="N63" s="42"/>
      <c r="O63" s="52"/>
      <c r="P63" s="43">
        <v>4</v>
      </c>
      <c r="Q63" s="43">
        <v>36</v>
      </c>
      <c r="R63" s="43">
        <v>0</v>
      </c>
      <c r="S63" s="43"/>
      <c r="T63" s="43"/>
      <c r="U63" s="43"/>
      <c r="V63" s="43"/>
      <c r="W63" s="43"/>
      <c r="X63" s="43"/>
      <c r="Y63" s="43"/>
      <c r="Z63" s="44"/>
      <c r="AA63" s="44"/>
      <c r="AB63" s="57">
        <f t="shared" ref="AB63:AD63" si="60">SUM(D63+G63+J63+M63+P63+S63+V63+Y63)</f>
        <v>4</v>
      </c>
      <c r="AC63" s="43">
        <f t="shared" si="60"/>
        <v>36</v>
      </c>
      <c r="AD63" s="58">
        <f t="shared" si="60"/>
        <v>0</v>
      </c>
      <c r="AE63" s="58">
        <f t="shared" si="1"/>
        <v>36</v>
      </c>
      <c r="AF63" s="45"/>
      <c r="AG63" s="45"/>
      <c r="AH63" s="45"/>
      <c r="AI63" s="45"/>
    </row>
    <row r="64" s="33" customFormat="1" customHeight="1" spans="1:35">
      <c r="A64" s="41">
        <v>61</v>
      </c>
      <c r="B64" s="42" t="s">
        <v>202</v>
      </c>
      <c r="C64" s="41" t="s">
        <v>190</v>
      </c>
      <c r="D64" s="42"/>
      <c r="E64" s="42"/>
      <c r="F64" s="42"/>
      <c r="G64" s="42"/>
      <c r="H64" s="42"/>
      <c r="I64" s="42"/>
      <c r="J64" s="42">
        <v>6</v>
      </c>
      <c r="K64" s="42">
        <v>48</v>
      </c>
      <c r="L64" s="42">
        <v>0</v>
      </c>
      <c r="M64" s="53"/>
      <c r="N64" s="42"/>
      <c r="O64" s="52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4"/>
      <c r="AA64" s="44"/>
      <c r="AB64" s="57">
        <f t="shared" ref="AB64:AD64" si="61">SUM(D64+G64+J64+M64+P64+S64+V64+Y64)</f>
        <v>6</v>
      </c>
      <c r="AC64" s="43">
        <f t="shared" si="61"/>
        <v>48</v>
      </c>
      <c r="AD64" s="58">
        <f t="shared" si="61"/>
        <v>0</v>
      </c>
      <c r="AE64" s="58">
        <f t="shared" si="1"/>
        <v>48</v>
      </c>
      <c r="AF64" s="45"/>
      <c r="AG64" s="45"/>
      <c r="AH64" s="45"/>
      <c r="AI64" s="45"/>
    </row>
    <row r="65" s="33" customFormat="1" customHeight="1" spans="1:35">
      <c r="A65" s="41">
        <v>62</v>
      </c>
      <c r="B65" s="42" t="s">
        <v>203</v>
      </c>
      <c r="C65" s="41" t="s">
        <v>190</v>
      </c>
      <c r="D65" s="42"/>
      <c r="E65" s="42"/>
      <c r="F65" s="42"/>
      <c r="G65" s="42"/>
      <c r="H65" s="42"/>
      <c r="I65" s="42"/>
      <c r="J65" s="42">
        <v>6</v>
      </c>
      <c r="K65" s="42">
        <v>48</v>
      </c>
      <c r="L65" s="42">
        <v>0</v>
      </c>
      <c r="M65" s="53"/>
      <c r="N65" s="42"/>
      <c r="O65" s="52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4"/>
      <c r="AA65" s="44"/>
      <c r="AB65" s="57">
        <f t="shared" ref="AB65:AD65" si="62">SUM(D65+G65+J65+M65+P65+S65+V65+Y65)</f>
        <v>6</v>
      </c>
      <c r="AC65" s="43">
        <f t="shared" si="62"/>
        <v>48</v>
      </c>
      <c r="AD65" s="58">
        <f t="shared" si="62"/>
        <v>0</v>
      </c>
      <c r="AE65" s="58">
        <f t="shared" si="1"/>
        <v>48</v>
      </c>
      <c r="AF65" s="45"/>
      <c r="AG65" s="45"/>
      <c r="AH65" s="45"/>
      <c r="AI65" s="45"/>
    </row>
    <row r="66" s="33" customFormat="1" customHeight="1" spans="1:35">
      <c r="A66" s="59" t="s">
        <v>79</v>
      </c>
      <c r="B66" s="60"/>
      <c r="C66" s="61"/>
      <c r="D66" s="42">
        <f t="shared" ref="D66:G66" si="63">SUM(D4:D65)</f>
        <v>112</v>
      </c>
      <c r="E66" s="42">
        <f t="shared" si="63"/>
        <v>1008</v>
      </c>
      <c r="F66" s="42">
        <f t="shared" si="63"/>
        <v>336</v>
      </c>
      <c r="G66" s="42">
        <f t="shared" si="63"/>
        <v>66</v>
      </c>
      <c r="H66" s="42">
        <f>SUM(H4:H61)</f>
        <v>594</v>
      </c>
      <c r="I66" s="44">
        <f t="shared" ref="I66:M66" si="64">SUM(I4:I65)</f>
        <v>198</v>
      </c>
      <c r="J66" s="42">
        <f t="shared" si="64"/>
        <v>222</v>
      </c>
      <c r="K66" s="42">
        <f t="shared" si="64"/>
        <v>1776</v>
      </c>
      <c r="L66" s="62">
        <f t="shared" si="64"/>
        <v>888</v>
      </c>
      <c r="M66" s="47">
        <f t="shared" si="64"/>
        <v>79</v>
      </c>
      <c r="N66" s="42">
        <v>711</v>
      </c>
      <c r="O66" s="52">
        <f t="shared" ref="O66:V66" si="65">SUM(O4:O65)</f>
        <v>237</v>
      </c>
      <c r="P66" s="43">
        <f t="shared" si="65"/>
        <v>78</v>
      </c>
      <c r="Q66" s="43">
        <f t="shared" si="65"/>
        <v>702</v>
      </c>
      <c r="R66" s="43">
        <f t="shared" si="65"/>
        <v>234</v>
      </c>
      <c r="S66" s="43">
        <f t="shared" si="65"/>
        <v>32</v>
      </c>
      <c r="T66" s="43">
        <f t="shared" si="65"/>
        <v>288</v>
      </c>
      <c r="U66" s="43">
        <f t="shared" si="65"/>
        <v>96</v>
      </c>
      <c r="V66" s="43">
        <f t="shared" si="65"/>
        <v>27</v>
      </c>
      <c r="W66" s="43">
        <v>243</v>
      </c>
      <c r="X66" s="43">
        <v>81</v>
      </c>
      <c r="Y66" s="43">
        <f t="shared" ref="Y66:AA66" si="66">SUM(Y4:Y65)</f>
        <v>146</v>
      </c>
      <c r="Z66" s="43">
        <f t="shared" si="66"/>
        <v>1314</v>
      </c>
      <c r="AA66" s="43">
        <f t="shared" si="66"/>
        <v>438</v>
      </c>
      <c r="AB66" s="57">
        <f t="shared" ref="AB66:AD66" si="67">SUM(D66+G66+J66+M66+P66+S66+V66+Y66)</f>
        <v>762</v>
      </c>
      <c r="AC66" s="43">
        <f t="shared" si="67"/>
        <v>6636</v>
      </c>
      <c r="AD66" s="58">
        <f t="shared" si="67"/>
        <v>2508</v>
      </c>
      <c r="AE66" s="58">
        <f t="shared" si="1"/>
        <v>9144</v>
      </c>
      <c r="AF66" s="45"/>
      <c r="AG66" s="45"/>
      <c r="AH66" s="45"/>
      <c r="AI66" s="45"/>
    </row>
    <row r="67" s="33" customFormat="1" customHeight="1" spans="4:35">
      <c r="D67" s="45"/>
      <c r="E67" s="45"/>
      <c r="F67" s="45"/>
      <c r="G67" s="45"/>
      <c r="H67" s="45"/>
      <c r="I67" s="45"/>
      <c r="J67" s="45"/>
      <c r="K67" s="45"/>
      <c r="L67" s="45"/>
      <c r="M67" s="63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65"/>
      <c r="AE67" s="65"/>
      <c r="AF67" s="45"/>
      <c r="AG67" s="45"/>
      <c r="AH67" s="45"/>
      <c r="AI67" s="45"/>
    </row>
    <row r="68" s="33" customFormat="1" customHeight="1" spans="13:13">
      <c r="M68" s="64"/>
    </row>
    <row r="69" s="33" customFormat="1" customHeight="1" spans="13:13">
      <c r="M69" s="64"/>
    </row>
    <row r="70" s="33" customFormat="1" customHeight="1" spans="13:13">
      <c r="M70" s="64"/>
    </row>
    <row r="71" s="33" customFormat="1" customHeight="1" spans="13:13">
      <c r="M71" s="64"/>
    </row>
    <row r="72" s="33" customFormat="1" customHeight="1" spans="13:13">
      <c r="M72" s="64"/>
    </row>
    <row r="73" s="33" customFormat="1" customHeight="1" spans="13:13">
      <c r="M73" s="64"/>
    </row>
    <row r="74" s="33" customFormat="1" customHeight="1" spans="13:13">
      <c r="M74" s="64"/>
    </row>
    <row r="75" s="33" customFormat="1" customHeight="1" spans="13:13">
      <c r="M75" s="64"/>
    </row>
    <row r="76" s="33" customFormat="1" customHeight="1" spans="13:13">
      <c r="M76" s="64"/>
    </row>
    <row r="77" s="33" customFormat="1" customHeight="1" spans="13:13">
      <c r="M77" s="64"/>
    </row>
    <row r="78" s="33" customFormat="1" customHeight="1" spans="13:13">
      <c r="M78" s="64"/>
    </row>
    <row r="79" s="33" customFormat="1" customHeight="1" spans="13:13">
      <c r="M79" s="64"/>
    </row>
    <row r="80" s="33" customFormat="1" customHeight="1" spans="13:13">
      <c r="M80" s="64"/>
    </row>
  </sheetData>
  <mergeCells count="14">
    <mergeCell ref="A1:AE1"/>
    <mergeCell ref="D2:F2"/>
    <mergeCell ref="G2:I2"/>
    <mergeCell ref="J2:L2"/>
    <mergeCell ref="M2:O2"/>
    <mergeCell ref="P2:R2"/>
    <mergeCell ref="S2:U2"/>
    <mergeCell ref="V2:X2"/>
    <mergeCell ref="Y2:AA2"/>
    <mergeCell ref="AB2:AE2"/>
    <mergeCell ref="A66:C66"/>
    <mergeCell ref="A2:A3"/>
    <mergeCell ref="B2:B3"/>
    <mergeCell ref="C2:C3"/>
  </mergeCells>
  <dataValidations count="3">
    <dataValidation type="list" allowBlank="1" showInputMessage="1" showErrorMessage="1" sqref="B44">
      <formula1>$O$66:$O$78</formula1>
    </dataValidation>
    <dataValidation type="list" allowBlank="1" showInputMessage="1" showErrorMessage="1" sqref="B45">
      <formula1>#REF!</formula1>
    </dataValidation>
    <dataValidation type="list" allowBlank="1" showInputMessage="1" showErrorMessage="1" sqref="B46:B47">
      <formula1>$O$67:$O$81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G24" sqref="G24"/>
    </sheetView>
  </sheetViews>
  <sheetFormatPr defaultColWidth="9" defaultRowHeight="14.25"/>
  <cols>
    <col min="1" max="1" width="9" style="21"/>
    <col min="2" max="2" width="12.875" style="21" customWidth="1"/>
    <col min="3" max="5" width="9" style="21"/>
    <col min="6" max="6" width="10.125" style="21" customWidth="1"/>
    <col min="7" max="10" width="9" style="21"/>
    <col min="11" max="11" width="11.875" style="21" customWidth="1"/>
    <col min="12" max="12" width="10.875" style="21" customWidth="1"/>
    <col min="13" max="13" width="9" style="21"/>
    <col min="14" max="14" width="10.875" style="21" customWidth="1"/>
    <col min="15" max="16384" width="9" style="21"/>
  </cols>
  <sheetData>
    <row r="1" s="21" customFormat="1" ht="25.5" spans="1:14">
      <c r="A1" s="23" t="s">
        <v>204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="22" customFormat="1" ht="30" customHeight="1" spans="1:14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5" t="s">
        <v>205</v>
      </c>
      <c r="G2" s="25"/>
      <c r="H2" s="25"/>
      <c r="I2" s="25"/>
      <c r="J2" s="25"/>
      <c r="K2" s="25" t="s">
        <v>206</v>
      </c>
      <c r="L2" s="25"/>
      <c r="M2" s="24" t="s">
        <v>79</v>
      </c>
      <c r="N2" s="24" t="s">
        <v>207</v>
      </c>
    </row>
    <row r="3" s="22" customFormat="1" ht="30" customHeight="1" spans="1:14">
      <c r="A3" s="26"/>
      <c r="B3" s="26"/>
      <c r="C3" s="26"/>
      <c r="D3" s="26"/>
      <c r="E3" s="26"/>
      <c r="F3" s="24" t="s">
        <v>208</v>
      </c>
      <c r="G3" s="24" t="s">
        <v>209</v>
      </c>
      <c r="H3" s="24" t="s">
        <v>7</v>
      </c>
      <c r="I3" s="24" t="s">
        <v>210</v>
      </c>
      <c r="J3" s="24" t="s">
        <v>211</v>
      </c>
      <c r="K3" s="24" t="s">
        <v>212</v>
      </c>
      <c r="L3" s="24" t="s">
        <v>213</v>
      </c>
      <c r="M3" s="26"/>
      <c r="N3" s="26"/>
    </row>
    <row r="4" s="21" customFormat="1" ht="20" customHeight="1" spans="1:14">
      <c r="A4" s="27">
        <v>1</v>
      </c>
      <c r="B4" s="27" t="s">
        <v>214</v>
      </c>
      <c r="C4" s="28" t="s">
        <v>215</v>
      </c>
      <c r="D4" s="27" t="s">
        <v>216</v>
      </c>
      <c r="E4" s="27" t="s">
        <v>14</v>
      </c>
      <c r="F4" s="29">
        <v>9</v>
      </c>
      <c r="G4" s="29"/>
      <c r="H4" s="30">
        <f t="shared" ref="H4:H6" si="0">318/21*F4</f>
        <v>136.285714285714</v>
      </c>
      <c r="I4" s="27">
        <v>5</v>
      </c>
      <c r="J4" s="27">
        <v>5</v>
      </c>
      <c r="K4" s="27">
        <v>7.5</v>
      </c>
      <c r="L4" s="27">
        <v>7.5</v>
      </c>
      <c r="M4" s="30">
        <f t="shared" ref="M4:M23" si="1">H4+I4+J4+K4+L4</f>
        <v>161.285714285714</v>
      </c>
      <c r="N4" s="27"/>
    </row>
    <row r="5" s="21" customFormat="1" ht="20" customHeight="1" spans="1:14">
      <c r="A5" s="27">
        <v>2</v>
      </c>
      <c r="B5" s="27" t="s">
        <v>214</v>
      </c>
      <c r="C5" s="28" t="s">
        <v>217</v>
      </c>
      <c r="D5" s="27" t="s">
        <v>216</v>
      </c>
      <c r="E5" s="27" t="s">
        <v>14</v>
      </c>
      <c r="F5" s="29">
        <v>7</v>
      </c>
      <c r="G5" s="29"/>
      <c r="H5" s="30">
        <f t="shared" si="0"/>
        <v>106</v>
      </c>
      <c r="I5" s="27">
        <v>5</v>
      </c>
      <c r="J5" s="27">
        <v>5</v>
      </c>
      <c r="K5" s="27"/>
      <c r="L5" s="27"/>
      <c r="M5" s="30">
        <f t="shared" si="1"/>
        <v>116</v>
      </c>
      <c r="N5" s="27"/>
    </row>
    <row r="6" s="21" customFormat="1" ht="20" customHeight="1" spans="1:14">
      <c r="A6" s="27">
        <v>3</v>
      </c>
      <c r="B6" s="27" t="s">
        <v>214</v>
      </c>
      <c r="C6" s="28" t="s">
        <v>218</v>
      </c>
      <c r="D6" s="27" t="s">
        <v>216</v>
      </c>
      <c r="E6" s="27" t="s">
        <v>14</v>
      </c>
      <c r="F6" s="29">
        <v>5</v>
      </c>
      <c r="G6" s="29"/>
      <c r="H6" s="30">
        <f t="shared" si="0"/>
        <v>75.7142857142857</v>
      </c>
      <c r="I6" s="27">
        <v>5</v>
      </c>
      <c r="J6" s="27">
        <v>5</v>
      </c>
      <c r="K6" s="27">
        <v>7.5</v>
      </c>
      <c r="L6" s="27">
        <v>7.5</v>
      </c>
      <c r="M6" s="30">
        <f t="shared" si="1"/>
        <v>100.714285714286</v>
      </c>
      <c r="N6" s="27"/>
    </row>
    <row r="7" s="21" customFormat="1" ht="20" customHeight="1" spans="1:14">
      <c r="A7" s="27">
        <v>1</v>
      </c>
      <c r="B7" s="27" t="s">
        <v>214</v>
      </c>
      <c r="C7" s="28" t="s">
        <v>219</v>
      </c>
      <c r="D7" s="28" t="s">
        <v>220</v>
      </c>
      <c r="E7" s="28" t="s">
        <v>14</v>
      </c>
      <c r="F7" s="31"/>
      <c r="G7" s="27"/>
      <c r="H7" s="32"/>
      <c r="I7" s="27"/>
      <c r="J7" s="27"/>
      <c r="K7" s="27">
        <v>5</v>
      </c>
      <c r="L7" s="27"/>
      <c r="M7" s="32">
        <f t="shared" si="1"/>
        <v>5</v>
      </c>
      <c r="N7" s="27"/>
    </row>
    <row r="8" s="21" customFormat="1" ht="20" customHeight="1" spans="1:14">
      <c r="A8" s="27">
        <v>2</v>
      </c>
      <c r="B8" s="27" t="s">
        <v>214</v>
      </c>
      <c r="C8" s="28" t="s">
        <v>221</v>
      </c>
      <c r="D8" s="28" t="s">
        <v>220</v>
      </c>
      <c r="E8" s="28" t="s">
        <v>14</v>
      </c>
      <c r="F8" s="31"/>
      <c r="G8" s="27"/>
      <c r="H8" s="32"/>
      <c r="I8" s="27"/>
      <c r="J8" s="27"/>
      <c r="K8" s="27">
        <v>5</v>
      </c>
      <c r="L8" s="27"/>
      <c r="M8" s="32">
        <f t="shared" si="1"/>
        <v>5</v>
      </c>
      <c r="N8" s="27"/>
    </row>
    <row r="9" s="21" customFormat="1" ht="20" customHeight="1" spans="1:14">
      <c r="A9" s="27">
        <v>3</v>
      </c>
      <c r="B9" s="27" t="s">
        <v>214</v>
      </c>
      <c r="C9" s="28" t="s">
        <v>222</v>
      </c>
      <c r="D9" s="28" t="s">
        <v>220</v>
      </c>
      <c r="E9" s="28" t="s">
        <v>14</v>
      </c>
      <c r="F9" s="27">
        <v>17</v>
      </c>
      <c r="G9" s="27"/>
      <c r="H9" s="32">
        <f t="shared" ref="H9:H16" si="2">1791/107*F9</f>
        <v>284.551401869159</v>
      </c>
      <c r="I9" s="27">
        <v>5</v>
      </c>
      <c r="J9" s="27">
        <v>5</v>
      </c>
      <c r="K9" s="27">
        <v>5</v>
      </c>
      <c r="L9" s="27">
        <v>5</v>
      </c>
      <c r="M9" s="32">
        <f t="shared" si="1"/>
        <v>304.551401869159</v>
      </c>
      <c r="N9" s="27"/>
    </row>
    <row r="10" s="21" customFormat="1" ht="20" customHeight="1" spans="1:14">
      <c r="A10" s="27">
        <v>4</v>
      </c>
      <c r="B10" s="27" t="s">
        <v>214</v>
      </c>
      <c r="C10" s="28" t="s">
        <v>223</v>
      </c>
      <c r="D10" s="28" t="s">
        <v>220</v>
      </c>
      <c r="E10" s="28" t="s">
        <v>14</v>
      </c>
      <c r="F10" s="27">
        <v>17</v>
      </c>
      <c r="G10" s="27"/>
      <c r="H10" s="32">
        <f t="shared" si="2"/>
        <v>284.551401869159</v>
      </c>
      <c r="I10" s="27">
        <v>5</v>
      </c>
      <c r="J10" s="27">
        <v>5</v>
      </c>
      <c r="K10" s="27">
        <v>5</v>
      </c>
      <c r="L10" s="27">
        <v>5</v>
      </c>
      <c r="M10" s="32">
        <f t="shared" si="1"/>
        <v>304.551401869159</v>
      </c>
      <c r="N10" s="27"/>
    </row>
    <row r="11" s="21" customFormat="1" ht="20" customHeight="1" spans="1:14">
      <c r="A11" s="27">
        <v>5</v>
      </c>
      <c r="B11" s="27" t="s">
        <v>214</v>
      </c>
      <c r="C11" s="28" t="s">
        <v>224</v>
      </c>
      <c r="D11" s="28" t="s">
        <v>220</v>
      </c>
      <c r="E11" s="28" t="s">
        <v>14</v>
      </c>
      <c r="F11" s="27">
        <v>17</v>
      </c>
      <c r="G11" s="27"/>
      <c r="H11" s="32">
        <f t="shared" si="2"/>
        <v>284.551401869159</v>
      </c>
      <c r="I11" s="27">
        <v>5</v>
      </c>
      <c r="J11" s="27">
        <v>5</v>
      </c>
      <c r="K11" s="27">
        <v>5</v>
      </c>
      <c r="L11" s="27"/>
      <c r="M11" s="32">
        <f t="shared" si="1"/>
        <v>299.551401869159</v>
      </c>
      <c r="N11" s="27"/>
    </row>
    <row r="12" s="21" customFormat="1" ht="20" customHeight="1" spans="1:14">
      <c r="A12" s="27">
        <v>6</v>
      </c>
      <c r="B12" s="27" t="s">
        <v>214</v>
      </c>
      <c r="C12" s="28" t="s">
        <v>225</v>
      </c>
      <c r="D12" s="28" t="s">
        <v>220</v>
      </c>
      <c r="E12" s="28" t="s">
        <v>14</v>
      </c>
      <c r="F12" s="27">
        <v>17</v>
      </c>
      <c r="G12" s="27"/>
      <c r="H12" s="32">
        <f t="shared" si="2"/>
        <v>284.551401869159</v>
      </c>
      <c r="I12" s="27">
        <v>5</v>
      </c>
      <c r="J12" s="27">
        <v>5</v>
      </c>
      <c r="K12" s="27">
        <v>5</v>
      </c>
      <c r="L12" s="27"/>
      <c r="M12" s="32">
        <f t="shared" si="1"/>
        <v>299.551401869159</v>
      </c>
      <c r="N12" s="27"/>
    </row>
    <row r="13" s="21" customFormat="1" ht="20" customHeight="1" spans="1:14">
      <c r="A13" s="27">
        <v>7</v>
      </c>
      <c r="B13" s="27" t="s">
        <v>214</v>
      </c>
      <c r="C13" s="28" t="s">
        <v>226</v>
      </c>
      <c r="D13" s="28" t="s">
        <v>220</v>
      </c>
      <c r="E13" s="28" t="s">
        <v>14</v>
      </c>
      <c r="F13" s="27">
        <v>17</v>
      </c>
      <c r="G13" s="28"/>
      <c r="H13" s="32">
        <f t="shared" si="2"/>
        <v>284.551401869159</v>
      </c>
      <c r="I13" s="27">
        <v>5</v>
      </c>
      <c r="J13" s="27">
        <v>5</v>
      </c>
      <c r="K13" s="27">
        <v>5</v>
      </c>
      <c r="L13" s="27"/>
      <c r="M13" s="32">
        <f t="shared" si="1"/>
        <v>299.551401869159</v>
      </c>
      <c r="N13" s="27"/>
    </row>
    <row r="14" s="21" customFormat="1" ht="20" customHeight="1" spans="1:14">
      <c r="A14" s="27">
        <v>8</v>
      </c>
      <c r="B14" s="27" t="s">
        <v>214</v>
      </c>
      <c r="C14" s="28" t="s">
        <v>227</v>
      </c>
      <c r="D14" s="28" t="s">
        <v>220</v>
      </c>
      <c r="E14" s="28" t="s">
        <v>14</v>
      </c>
      <c r="F14" s="27">
        <v>10</v>
      </c>
      <c r="G14" s="27"/>
      <c r="H14" s="32">
        <f t="shared" si="2"/>
        <v>167.383177570093</v>
      </c>
      <c r="I14" s="27"/>
      <c r="J14" s="27"/>
      <c r="K14" s="27">
        <v>5</v>
      </c>
      <c r="L14" s="27">
        <v>5</v>
      </c>
      <c r="M14" s="32">
        <f t="shared" si="1"/>
        <v>177.383177570093</v>
      </c>
      <c r="N14" s="27"/>
    </row>
    <row r="15" s="21" customFormat="1" ht="20" customHeight="1" spans="1:14">
      <c r="A15" s="27">
        <v>9</v>
      </c>
      <c r="B15" s="27" t="s">
        <v>214</v>
      </c>
      <c r="C15" s="28" t="s">
        <v>228</v>
      </c>
      <c r="D15" s="28" t="s">
        <v>220</v>
      </c>
      <c r="E15" s="28" t="s">
        <v>89</v>
      </c>
      <c r="F15" s="27">
        <v>6</v>
      </c>
      <c r="G15" s="27"/>
      <c r="H15" s="32">
        <f t="shared" si="2"/>
        <v>100.429906542056</v>
      </c>
      <c r="I15" s="27">
        <v>5</v>
      </c>
      <c r="J15" s="27">
        <v>5</v>
      </c>
      <c r="K15" s="27"/>
      <c r="L15" s="27"/>
      <c r="M15" s="32">
        <f t="shared" si="1"/>
        <v>110.429906542056</v>
      </c>
      <c r="N15" s="27"/>
    </row>
    <row r="16" s="21" customFormat="1" ht="20" customHeight="1" spans="1:14">
      <c r="A16" s="27">
        <v>10</v>
      </c>
      <c r="B16" s="27" t="s">
        <v>214</v>
      </c>
      <c r="C16" s="28" t="s">
        <v>229</v>
      </c>
      <c r="D16" s="28" t="s">
        <v>220</v>
      </c>
      <c r="E16" s="28" t="s">
        <v>89</v>
      </c>
      <c r="F16" s="27">
        <v>6</v>
      </c>
      <c r="G16" s="27"/>
      <c r="H16" s="32">
        <f t="shared" si="2"/>
        <v>100.429906542056</v>
      </c>
      <c r="I16" s="27">
        <v>5</v>
      </c>
      <c r="J16" s="27">
        <v>5</v>
      </c>
      <c r="K16" s="27"/>
      <c r="L16" s="27"/>
      <c r="M16" s="32">
        <f t="shared" si="1"/>
        <v>110.429906542056</v>
      </c>
      <c r="N16" s="27"/>
    </row>
    <row r="17" s="21" customFormat="1" ht="20" customHeight="1" spans="1:14">
      <c r="A17" s="27">
        <v>11</v>
      </c>
      <c r="B17" s="27" t="s">
        <v>214</v>
      </c>
      <c r="C17" s="28" t="s">
        <v>155</v>
      </c>
      <c r="D17" s="28" t="s">
        <v>220</v>
      </c>
      <c r="E17" s="28" t="s">
        <v>155</v>
      </c>
      <c r="F17" s="27"/>
      <c r="G17" s="27"/>
      <c r="H17" s="32">
        <v>0</v>
      </c>
      <c r="I17" s="27">
        <v>5</v>
      </c>
      <c r="J17" s="27">
        <v>5</v>
      </c>
      <c r="K17" s="27"/>
      <c r="L17" s="27"/>
      <c r="M17" s="32">
        <f t="shared" si="1"/>
        <v>10</v>
      </c>
      <c r="N17" s="27" t="s">
        <v>230</v>
      </c>
    </row>
    <row r="18" s="21" customFormat="1" ht="20" customHeight="1" spans="1:14">
      <c r="A18" s="31">
        <v>1</v>
      </c>
      <c r="B18" s="27" t="s">
        <v>214</v>
      </c>
      <c r="C18" s="28" t="s">
        <v>231</v>
      </c>
      <c r="D18" s="28" t="s">
        <v>232</v>
      </c>
      <c r="E18" s="28" t="s">
        <v>14</v>
      </c>
      <c r="F18" s="27">
        <v>11</v>
      </c>
      <c r="G18" s="28"/>
      <c r="H18" s="32">
        <f t="shared" ref="H18:H23" si="3">797/49*F18</f>
        <v>178.918367346939</v>
      </c>
      <c r="I18" s="28">
        <v>5</v>
      </c>
      <c r="J18" s="28">
        <v>5</v>
      </c>
      <c r="K18" s="31">
        <v>5</v>
      </c>
      <c r="L18" s="31">
        <v>5</v>
      </c>
      <c r="M18" s="32">
        <f t="shared" si="1"/>
        <v>198.918367346939</v>
      </c>
      <c r="N18" s="27"/>
    </row>
    <row r="19" s="21" customFormat="1" ht="20" customHeight="1" spans="1:14">
      <c r="A19" s="28">
        <v>2</v>
      </c>
      <c r="B19" s="27" t="s">
        <v>214</v>
      </c>
      <c r="C19" s="28" t="s">
        <v>233</v>
      </c>
      <c r="D19" s="28" t="s">
        <v>232</v>
      </c>
      <c r="E19" s="28" t="s">
        <v>14</v>
      </c>
      <c r="F19" s="27">
        <v>6</v>
      </c>
      <c r="G19" s="28"/>
      <c r="H19" s="32">
        <f t="shared" si="3"/>
        <v>97.5918367346939</v>
      </c>
      <c r="I19" s="27">
        <v>5</v>
      </c>
      <c r="J19" s="27">
        <v>5</v>
      </c>
      <c r="K19" s="31">
        <v>5</v>
      </c>
      <c r="L19" s="28" t="s">
        <v>234</v>
      </c>
      <c r="M19" s="32">
        <f t="shared" si="1"/>
        <v>117.591836734694</v>
      </c>
      <c r="N19" s="27"/>
    </row>
    <row r="20" s="21" customFormat="1" ht="20" customHeight="1" spans="1:14">
      <c r="A20" s="28">
        <v>3</v>
      </c>
      <c r="B20" s="27" t="s">
        <v>214</v>
      </c>
      <c r="C20" s="28" t="s">
        <v>235</v>
      </c>
      <c r="D20" s="28" t="s">
        <v>232</v>
      </c>
      <c r="E20" s="28" t="s">
        <v>14</v>
      </c>
      <c r="F20" s="27">
        <v>7</v>
      </c>
      <c r="G20" s="28"/>
      <c r="H20" s="32">
        <f t="shared" si="3"/>
        <v>113.857142857143</v>
      </c>
      <c r="I20" s="27">
        <v>0</v>
      </c>
      <c r="J20" s="27">
        <v>0</v>
      </c>
      <c r="K20" s="31">
        <v>5</v>
      </c>
      <c r="L20" s="28"/>
      <c r="M20" s="32">
        <f t="shared" si="1"/>
        <v>118.857142857143</v>
      </c>
      <c r="N20" s="27"/>
    </row>
    <row r="21" s="21" customFormat="1" ht="20" customHeight="1" spans="1:14">
      <c r="A21" s="31">
        <v>4</v>
      </c>
      <c r="B21" s="27" t="s">
        <v>214</v>
      </c>
      <c r="C21" s="28" t="s">
        <v>236</v>
      </c>
      <c r="D21" s="28" t="s">
        <v>232</v>
      </c>
      <c r="E21" s="28" t="s">
        <v>14</v>
      </c>
      <c r="F21" s="27">
        <v>8</v>
      </c>
      <c r="G21" s="28"/>
      <c r="H21" s="32">
        <f t="shared" si="3"/>
        <v>130.122448979592</v>
      </c>
      <c r="I21" s="27">
        <v>0</v>
      </c>
      <c r="J21" s="27">
        <v>0</v>
      </c>
      <c r="K21" s="31">
        <v>5</v>
      </c>
      <c r="L21" s="28"/>
      <c r="M21" s="32">
        <f t="shared" si="1"/>
        <v>135.122448979592</v>
      </c>
      <c r="N21" s="27"/>
    </row>
    <row r="22" s="21" customFormat="1" ht="20" customHeight="1" spans="1:14">
      <c r="A22" s="28">
        <v>5</v>
      </c>
      <c r="B22" s="27" t="s">
        <v>214</v>
      </c>
      <c r="C22" s="28" t="s">
        <v>237</v>
      </c>
      <c r="D22" s="28" t="s">
        <v>232</v>
      </c>
      <c r="E22" s="28" t="s">
        <v>14</v>
      </c>
      <c r="F22" s="27">
        <v>10</v>
      </c>
      <c r="G22" s="28"/>
      <c r="H22" s="32">
        <f t="shared" si="3"/>
        <v>162.65306122449</v>
      </c>
      <c r="I22" s="27">
        <v>5</v>
      </c>
      <c r="J22" s="27">
        <v>5</v>
      </c>
      <c r="K22" s="31">
        <v>5</v>
      </c>
      <c r="L22" s="28">
        <v>5</v>
      </c>
      <c r="M22" s="32">
        <f t="shared" si="1"/>
        <v>182.65306122449</v>
      </c>
      <c r="N22" s="27"/>
    </row>
    <row r="23" s="21" customFormat="1" ht="20" customHeight="1" spans="1:14">
      <c r="A23" s="28">
        <v>6</v>
      </c>
      <c r="B23" s="27" t="s">
        <v>214</v>
      </c>
      <c r="C23" s="28" t="s">
        <v>238</v>
      </c>
      <c r="D23" s="28" t="s">
        <v>232</v>
      </c>
      <c r="E23" s="28" t="s">
        <v>14</v>
      </c>
      <c r="F23" s="27">
        <v>7</v>
      </c>
      <c r="G23" s="28"/>
      <c r="H23" s="32">
        <f t="shared" si="3"/>
        <v>113.857142857143</v>
      </c>
      <c r="I23" s="27">
        <v>5</v>
      </c>
      <c r="J23" s="27">
        <v>5</v>
      </c>
      <c r="K23" s="31">
        <v>5</v>
      </c>
      <c r="L23" s="28"/>
      <c r="M23" s="32">
        <f t="shared" si="1"/>
        <v>128.857142857143</v>
      </c>
      <c r="N23" s="27"/>
    </row>
    <row r="24" s="21" customFormat="1" ht="20" customHeight="1" spans="1:14">
      <c r="A24" s="28"/>
      <c r="B24" s="27"/>
      <c r="C24" s="28"/>
      <c r="D24" s="28"/>
      <c r="E24" s="28" t="s">
        <v>79</v>
      </c>
      <c r="F24" s="27">
        <f>SUM(F4:F23)</f>
        <v>177</v>
      </c>
      <c r="G24" s="28"/>
      <c r="H24" s="32">
        <f t="shared" ref="G24:M24" si="4">SUM(H4:H23)</f>
        <v>2906</v>
      </c>
      <c r="I24" s="27">
        <f t="shared" si="4"/>
        <v>75</v>
      </c>
      <c r="J24" s="27">
        <f t="shared" si="4"/>
        <v>75</v>
      </c>
      <c r="K24" s="31">
        <f t="shared" si="4"/>
        <v>85</v>
      </c>
      <c r="L24" s="28">
        <f t="shared" si="4"/>
        <v>40</v>
      </c>
      <c r="M24" s="32">
        <f t="shared" si="4"/>
        <v>3186</v>
      </c>
      <c r="N24" s="27"/>
    </row>
  </sheetData>
  <mergeCells count="10">
    <mergeCell ref="A1:N1"/>
    <mergeCell ref="F2:J2"/>
    <mergeCell ref="K2:L2"/>
    <mergeCell ref="A2:A3"/>
    <mergeCell ref="B2:B3"/>
    <mergeCell ref="C2:C3"/>
    <mergeCell ref="D2:D3"/>
    <mergeCell ref="E2:E3"/>
    <mergeCell ref="M2:M3"/>
    <mergeCell ref="N2:N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0"/>
  <sheetViews>
    <sheetView workbookViewId="0">
      <selection activeCell="A1" sqref="A1:J1"/>
    </sheetView>
  </sheetViews>
  <sheetFormatPr defaultColWidth="9" defaultRowHeight="20" customHeight="1"/>
  <cols>
    <col min="1" max="1" width="5" style="1" customWidth="1"/>
    <col min="2" max="2" width="8.5" style="1" customWidth="1"/>
    <col min="3" max="3" width="7" style="1" customWidth="1"/>
    <col min="4" max="4" width="19.375" style="1" customWidth="1"/>
    <col min="5" max="5" width="8.625" style="1" customWidth="1"/>
    <col min="6" max="6" width="10.375" style="1" customWidth="1"/>
    <col min="7" max="7" width="9.25" style="1" customWidth="1"/>
    <col min="8" max="8" width="10.875" style="1" customWidth="1"/>
    <col min="9" max="9" width="11.5" style="1" customWidth="1"/>
    <col min="10" max="10" width="8.75" style="1" customWidth="1"/>
    <col min="11" max="16384" width="9" style="1"/>
  </cols>
  <sheetData>
    <row r="1" s="1" customFormat="1" ht="30" customHeight="1" spans="1:10">
      <c r="A1" s="2" t="s">
        <v>239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240</v>
      </c>
      <c r="G2" s="4" t="s">
        <v>78</v>
      </c>
      <c r="H2" s="4" t="s">
        <v>241</v>
      </c>
      <c r="I2" s="4" t="s">
        <v>242</v>
      </c>
      <c r="J2" s="4" t="s">
        <v>243</v>
      </c>
    </row>
    <row r="3" s="1" customFormat="1" customHeight="1" spans="1:10">
      <c r="A3" s="5">
        <v>1</v>
      </c>
      <c r="B3" s="5" t="s">
        <v>244</v>
      </c>
      <c r="C3" s="6" t="s">
        <v>245</v>
      </c>
      <c r="D3" s="5" t="s">
        <v>246</v>
      </c>
      <c r="E3" s="5" t="s">
        <v>14</v>
      </c>
      <c r="F3" s="7">
        <v>14</v>
      </c>
      <c r="G3" s="8">
        <v>24</v>
      </c>
      <c r="H3" s="7">
        <v>240</v>
      </c>
      <c r="I3" s="15">
        <v>46.1791044776119</v>
      </c>
      <c r="J3" s="15">
        <f t="shared" ref="J3:J7" si="0">H3+I3</f>
        <v>286.179104477612</v>
      </c>
    </row>
    <row r="4" s="1" customFormat="1" customHeight="1" spans="1:10">
      <c r="A4" s="5">
        <v>2</v>
      </c>
      <c r="B4" s="5" t="s">
        <v>244</v>
      </c>
      <c r="C4" s="6" t="s">
        <v>245</v>
      </c>
      <c r="D4" s="5" t="s">
        <v>247</v>
      </c>
      <c r="E4" s="5" t="s">
        <v>14</v>
      </c>
      <c r="F4" s="7">
        <v>10</v>
      </c>
      <c r="G4" s="9"/>
      <c r="H4" s="7"/>
      <c r="I4" s="15"/>
      <c r="J4" s="5"/>
    </row>
    <row r="5" s="1" customFormat="1" customHeight="1" spans="1:10">
      <c r="A5" s="5">
        <v>3</v>
      </c>
      <c r="B5" s="5" t="s">
        <v>244</v>
      </c>
      <c r="C5" s="6" t="s">
        <v>248</v>
      </c>
      <c r="D5" s="5" t="s">
        <v>246</v>
      </c>
      <c r="E5" s="5" t="s">
        <v>14</v>
      </c>
      <c r="F5" s="7">
        <v>14</v>
      </c>
      <c r="G5" s="8">
        <v>22</v>
      </c>
      <c r="H5" s="7">
        <v>220</v>
      </c>
      <c r="I5" s="15">
        <v>46.1791044776119</v>
      </c>
      <c r="J5" s="15">
        <f t="shared" si="0"/>
        <v>266.179104477612</v>
      </c>
    </row>
    <row r="6" s="1" customFormat="1" customHeight="1" spans="1:10">
      <c r="A6" s="5">
        <v>4</v>
      </c>
      <c r="B6" s="5" t="s">
        <v>244</v>
      </c>
      <c r="C6" s="6" t="s">
        <v>248</v>
      </c>
      <c r="D6" s="5" t="s">
        <v>247</v>
      </c>
      <c r="E6" s="5" t="s">
        <v>14</v>
      </c>
      <c r="F6" s="7">
        <v>8</v>
      </c>
      <c r="G6" s="9"/>
      <c r="H6" s="7"/>
      <c r="I6" s="15"/>
      <c r="J6" s="5"/>
    </row>
    <row r="7" s="1" customFormat="1" customHeight="1" spans="1:10">
      <c r="A7" s="5">
        <v>5</v>
      </c>
      <c r="B7" s="5" t="s">
        <v>244</v>
      </c>
      <c r="C7" s="6" t="s">
        <v>249</v>
      </c>
      <c r="D7" s="5" t="s">
        <v>246</v>
      </c>
      <c r="E7" s="5" t="s">
        <v>14</v>
      </c>
      <c r="F7" s="7">
        <v>10</v>
      </c>
      <c r="G7" s="8">
        <v>20</v>
      </c>
      <c r="H7" s="7">
        <v>200</v>
      </c>
      <c r="I7" s="15">
        <v>39.5820895522388</v>
      </c>
      <c r="J7" s="15">
        <f t="shared" si="0"/>
        <v>239.582089552239</v>
      </c>
    </row>
    <row r="8" s="1" customFormat="1" customHeight="1" spans="1:10">
      <c r="A8" s="5">
        <v>6</v>
      </c>
      <c r="B8" s="5" t="s">
        <v>244</v>
      </c>
      <c r="C8" s="6" t="s">
        <v>249</v>
      </c>
      <c r="D8" s="5" t="s">
        <v>247</v>
      </c>
      <c r="E8" s="5" t="s">
        <v>14</v>
      </c>
      <c r="F8" s="7">
        <v>10</v>
      </c>
      <c r="G8" s="9"/>
      <c r="H8" s="7"/>
      <c r="I8" s="15"/>
      <c r="J8" s="5"/>
    </row>
    <row r="9" s="1" customFormat="1" customHeight="1" spans="1:10">
      <c r="A9" s="5">
        <v>7</v>
      </c>
      <c r="B9" s="5" t="s">
        <v>244</v>
      </c>
      <c r="C9" s="6" t="s">
        <v>250</v>
      </c>
      <c r="D9" s="5" t="s">
        <v>246</v>
      </c>
      <c r="E9" s="5" t="s">
        <v>14</v>
      </c>
      <c r="F9" s="7">
        <v>13</v>
      </c>
      <c r="G9" s="8">
        <v>23</v>
      </c>
      <c r="H9" s="7">
        <v>230</v>
      </c>
      <c r="I9" s="15">
        <v>32.9850746268657</v>
      </c>
      <c r="J9" s="15">
        <f t="shared" ref="J9:J13" si="1">H9+I9</f>
        <v>262.985074626866</v>
      </c>
    </row>
    <row r="10" s="1" customFormat="1" customHeight="1" spans="1:10">
      <c r="A10" s="5">
        <v>8</v>
      </c>
      <c r="B10" s="5" t="s">
        <v>244</v>
      </c>
      <c r="C10" s="6" t="s">
        <v>250</v>
      </c>
      <c r="D10" s="5" t="s">
        <v>247</v>
      </c>
      <c r="E10" s="5" t="s">
        <v>14</v>
      </c>
      <c r="F10" s="7">
        <v>10</v>
      </c>
      <c r="G10" s="9"/>
      <c r="H10" s="7"/>
      <c r="I10" s="15"/>
      <c r="J10" s="5"/>
    </row>
    <row r="11" s="1" customFormat="1" customHeight="1" spans="1:10">
      <c r="A11" s="5">
        <v>9</v>
      </c>
      <c r="B11" s="5" t="s">
        <v>244</v>
      </c>
      <c r="C11" s="6" t="s">
        <v>251</v>
      </c>
      <c r="D11" s="5" t="s">
        <v>246</v>
      </c>
      <c r="E11" s="5" t="s">
        <v>14</v>
      </c>
      <c r="F11" s="7">
        <v>0</v>
      </c>
      <c r="G11" s="8">
        <v>0</v>
      </c>
      <c r="H11" s="7">
        <v>0</v>
      </c>
      <c r="I11" s="15">
        <v>13.1940298507463</v>
      </c>
      <c r="J11" s="15">
        <f t="shared" si="1"/>
        <v>13.1940298507463</v>
      </c>
    </row>
    <row r="12" s="1" customFormat="1" customHeight="1" spans="1:10">
      <c r="A12" s="5">
        <v>10</v>
      </c>
      <c r="B12" s="5" t="s">
        <v>244</v>
      </c>
      <c r="C12" s="6" t="s">
        <v>251</v>
      </c>
      <c r="D12" s="5" t="s">
        <v>247</v>
      </c>
      <c r="E12" s="5" t="s">
        <v>14</v>
      </c>
      <c r="F12" s="7">
        <v>0</v>
      </c>
      <c r="G12" s="9"/>
      <c r="H12" s="7"/>
      <c r="I12" s="15"/>
      <c r="J12" s="5"/>
    </row>
    <row r="13" s="1" customFormat="1" customHeight="1" spans="1:10">
      <c r="A13" s="5">
        <v>11</v>
      </c>
      <c r="B13" s="5" t="s">
        <v>244</v>
      </c>
      <c r="C13" s="6" t="s">
        <v>252</v>
      </c>
      <c r="D13" s="5" t="s">
        <v>246</v>
      </c>
      <c r="E13" s="5" t="s">
        <v>14</v>
      </c>
      <c r="F13" s="7">
        <v>14</v>
      </c>
      <c r="G13" s="8">
        <v>22</v>
      </c>
      <c r="H13" s="7">
        <v>220</v>
      </c>
      <c r="I13" s="15">
        <v>32.9850746268657</v>
      </c>
      <c r="J13" s="15">
        <f t="shared" si="1"/>
        <v>252.985074626866</v>
      </c>
    </row>
    <row r="14" s="1" customFormat="1" customHeight="1" spans="1:10">
      <c r="A14" s="5">
        <v>12</v>
      </c>
      <c r="B14" s="5" t="s">
        <v>244</v>
      </c>
      <c r="C14" s="6" t="s">
        <v>252</v>
      </c>
      <c r="D14" s="5" t="s">
        <v>247</v>
      </c>
      <c r="E14" s="5" t="s">
        <v>14</v>
      </c>
      <c r="F14" s="7">
        <v>8</v>
      </c>
      <c r="G14" s="9"/>
      <c r="H14" s="7"/>
      <c r="I14" s="15"/>
      <c r="J14" s="5"/>
    </row>
    <row r="15" s="1" customFormat="1" customHeight="1" spans="1:10">
      <c r="A15" s="5">
        <v>13</v>
      </c>
      <c r="B15" s="5" t="s">
        <v>244</v>
      </c>
      <c r="C15" s="6" t="s">
        <v>253</v>
      </c>
      <c r="D15" s="5" t="s">
        <v>246</v>
      </c>
      <c r="E15" s="5" t="s">
        <v>14</v>
      </c>
      <c r="F15" s="7">
        <v>10</v>
      </c>
      <c r="G15" s="8">
        <v>14</v>
      </c>
      <c r="H15" s="7">
        <v>140</v>
      </c>
      <c r="I15" s="15">
        <v>26.3880597014925</v>
      </c>
      <c r="J15" s="15">
        <f t="shared" ref="J15:J19" si="2">H15+I15</f>
        <v>166.388059701492</v>
      </c>
    </row>
    <row r="16" s="1" customFormat="1" customHeight="1" spans="1:10">
      <c r="A16" s="5">
        <v>14</v>
      </c>
      <c r="B16" s="5" t="s">
        <v>244</v>
      </c>
      <c r="C16" s="6" t="s">
        <v>253</v>
      </c>
      <c r="D16" s="5" t="s">
        <v>247</v>
      </c>
      <c r="E16" s="5" t="s">
        <v>14</v>
      </c>
      <c r="F16" s="7">
        <v>4</v>
      </c>
      <c r="G16" s="9"/>
      <c r="H16" s="7"/>
      <c r="I16" s="15"/>
      <c r="J16" s="5"/>
    </row>
    <row r="17" s="1" customFormat="1" customHeight="1" spans="1:10">
      <c r="A17" s="5">
        <v>15</v>
      </c>
      <c r="B17" s="5" t="s">
        <v>244</v>
      </c>
      <c r="C17" s="6" t="s">
        <v>254</v>
      </c>
      <c r="D17" s="5" t="s">
        <v>246</v>
      </c>
      <c r="E17" s="5" t="s">
        <v>14</v>
      </c>
      <c r="F17" s="7">
        <v>14</v>
      </c>
      <c r="G17" s="8">
        <v>25</v>
      </c>
      <c r="H17" s="7">
        <v>250</v>
      </c>
      <c r="I17" s="15">
        <v>46.1791044776119</v>
      </c>
      <c r="J17" s="15">
        <f t="shared" si="2"/>
        <v>296.179104477612</v>
      </c>
    </row>
    <row r="18" s="1" customFormat="1" customHeight="1" spans="1:10">
      <c r="A18" s="5">
        <v>16</v>
      </c>
      <c r="B18" s="5" t="s">
        <v>244</v>
      </c>
      <c r="C18" s="6" t="s">
        <v>254</v>
      </c>
      <c r="D18" s="5" t="s">
        <v>247</v>
      </c>
      <c r="E18" s="5" t="s">
        <v>14</v>
      </c>
      <c r="F18" s="10">
        <v>11</v>
      </c>
      <c r="G18" s="9"/>
      <c r="H18" s="7"/>
      <c r="I18" s="15"/>
      <c r="J18" s="5"/>
    </row>
    <row r="19" s="1" customFormat="1" customHeight="1" spans="1:10">
      <c r="A19" s="5">
        <v>17</v>
      </c>
      <c r="B19" s="5" t="s">
        <v>244</v>
      </c>
      <c r="C19" s="6" t="s">
        <v>255</v>
      </c>
      <c r="D19" s="5" t="s">
        <v>246</v>
      </c>
      <c r="E19" s="5" t="s">
        <v>14</v>
      </c>
      <c r="F19" s="7">
        <v>8</v>
      </c>
      <c r="G19" s="8">
        <v>11</v>
      </c>
      <c r="H19" s="7">
        <v>110</v>
      </c>
      <c r="I19" s="15">
        <v>26.3880597014925</v>
      </c>
      <c r="J19" s="15">
        <f t="shared" si="2"/>
        <v>136.388059701492</v>
      </c>
    </row>
    <row r="20" s="1" customFormat="1" customHeight="1" spans="1:10">
      <c r="A20" s="5">
        <v>18</v>
      </c>
      <c r="B20" s="5" t="s">
        <v>244</v>
      </c>
      <c r="C20" s="6" t="s">
        <v>255</v>
      </c>
      <c r="D20" s="5" t="s">
        <v>247</v>
      </c>
      <c r="E20" s="5" t="s">
        <v>14</v>
      </c>
      <c r="F20" s="7">
        <v>3</v>
      </c>
      <c r="G20" s="9"/>
      <c r="H20" s="7"/>
      <c r="I20" s="15"/>
      <c r="J20" s="5"/>
    </row>
    <row r="21" s="1" customFormat="1" customHeight="1" spans="1:10">
      <c r="A21" s="5">
        <v>19</v>
      </c>
      <c r="B21" s="5" t="s">
        <v>244</v>
      </c>
      <c r="C21" s="6" t="s">
        <v>256</v>
      </c>
      <c r="D21" s="5" t="s">
        <v>246</v>
      </c>
      <c r="E21" s="5" t="s">
        <v>14</v>
      </c>
      <c r="F21" s="7">
        <v>13</v>
      </c>
      <c r="G21" s="8">
        <v>14</v>
      </c>
      <c r="H21" s="7">
        <v>140</v>
      </c>
      <c r="I21" s="15">
        <v>26.3880597014925</v>
      </c>
      <c r="J21" s="15">
        <f t="shared" ref="J21:J25" si="3">H21+I21</f>
        <v>166.388059701492</v>
      </c>
    </row>
    <row r="22" s="1" customFormat="1" customHeight="1" spans="1:10">
      <c r="A22" s="5">
        <v>20</v>
      </c>
      <c r="B22" s="5" t="s">
        <v>244</v>
      </c>
      <c r="C22" s="6" t="s">
        <v>256</v>
      </c>
      <c r="D22" s="5" t="s">
        <v>247</v>
      </c>
      <c r="E22" s="5" t="s">
        <v>14</v>
      </c>
      <c r="F22" s="7">
        <v>1</v>
      </c>
      <c r="G22" s="9"/>
      <c r="H22" s="7"/>
      <c r="I22" s="15"/>
      <c r="J22" s="5"/>
    </row>
    <row r="23" s="1" customFormat="1" customHeight="1" spans="1:10">
      <c r="A23" s="5">
        <v>21</v>
      </c>
      <c r="B23" s="5" t="s">
        <v>244</v>
      </c>
      <c r="C23" s="6" t="s">
        <v>257</v>
      </c>
      <c r="D23" s="5" t="s">
        <v>246</v>
      </c>
      <c r="E23" s="5" t="s">
        <v>14</v>
      </c>
      <c r="F23" s="7">
        <v>11</v>
      </c>
      <c r="G23" s="8">
        <v>20</v>
      </c>
      <c r="H23" s="7">
        <v>200</v>
      </c>
      <c r="I23" s="15">
        <v>32.9850746268657</v>
      </c>
      <c r="J23" s="15">
        <f t="shared" si="3"/>
        <v>232.985074626866</v>
      </c>
    </row>
    <row r="24" s="1" customFormat="1" customHeight="1" spans="1:10">
      <c r="A24" s="5">
        <v>22</v>
      </c>
      <c r="B24" s="5" t="s">
        <v>244</v>
      </c>
      <c r="C24" s="6" t="s">
        <v>257</v>
      </c>
      <c r="D24" s="5" t="s">
        <v>247</v>
      </c>
      <c r="E24" s="5" t="s">
        <v>14</v>
      </c>
      <c r="F24" s="7">
        <v>9</v>
      </c>
      <c r="G24" s="9"/>
      <c r="H24" s="7"/>
      <c r="I24" s="15"/>
      <c r="J24" s="5"/>
    </row>
    <row r="25" s="1" customFormat="1" customHeight="1" spans="1:10">
      <c r="A25" s="5">
        <v>23</v>
      </c>
      <c r="B25" s="5" t="s">
        <v>244</v>
      </c>
      <c r="C25" s="6" t="s">
        <v>258</v>
      </c>
      <c r="D25" s="5" t="s">
        <v>246</v>
      </c>
      <c r="E25" s="5" t="s">
        <v>14</v>
      </c>
      <c r="F25" s="7">
        <v>0</v>
      </c>
      <c r="G25" s="8">
        <v>0</v>
      </c>
      <c r="H25" s="7">
        <v>0</v>
      </c>
      <c r="I25" s="15">
        <v>19.7910447761194</v>
      </c>
      <c r="J25" s="15">
        <f t="shared" si="3"/>
        <v>19.7910447761194</v>
      </c>
    </row>
    <row r="26" s="1" customFormat="1" customHeight="1" spans="1:10">
      <c r="A26" s="5">
        <v>24</v>
      </c>
      <c r="B26" s="5" t="s">
        <v>244</v>
      </c>
      <c r="C26" s="6" t="s">
        <v>258</v>
      </c>
      <c r="D26" s="5" t="s">
        <v>247</v>
      </c>
      <c r="E26" s="5" t="s">
        <v>14</v>
      </c>
      <c r="F26" s="7">
        <v>0</v>
      </c>
      <c r="G26" s="9"/>
      <c r="H26" s="7"/>
      <c r="I26" s="15"/>
      <c r="J26" s="5"/>
    </row>
    <row r="27" s="1" customFormat="1" customHeight="1" spans="1:10">
      <c r="A27" s="5">
        <v>25</v>
      </c>
      <c r="B27" s="5" t="s">
        <v>244</v>
      </c>
      <c r="C27" s="6" t="s">
        <v>259</v>
      </c>
      <c r="D27" s="5" t="s">
        <v>246</v>
      </c>
      <c r="E27" s="5" t="s">
        <v>14</v>
      </c>
      <c r="F27" s="7">
        <v>10</v>
      </c>
      <c r="G27" s="8">
        <v>20</v>
      </c>
      <c r="H27" s="7">
        <v>200</v>
      </c>
      <c r="I27" s="15">
        <v>46.1791044776119</v>
      </c>
      <c r="J27" s="15">
        <f t="shared" ref="J27:J30" si="4">H27+I27</f>
        <v>246.179104477612</v>
      </c>
    </row>
    <row r="28" s="1" customFormat="1" customHeight="1" spans="1:10">
      <c r="A28" s="5">
        <v>26</v>
      </c>
      <c r="B28" s="5" t="s">
        <v>244</v>
      </c>
      <c r="C28" s="6" t="s">
        <v>259</v>
      </c>
      <c r="D28" s="5" t="s">
        <v>247</v>
      </c>
      <c r="E28" s="5" t="s">
        <v>14</v>
      </c>
      <c r="F28" s="7">
        <v>10</v>
      </c>
      <c r="G28" s="9"/>
      <c r="H28" s="7"/>
      <c r="I28" s="15"/>
      <c r="J28" s="5"/>
    </row>
    <row r="29" s="1" customFormat="1" customHeight="1" spans="1:10">
      <c r="A29" s="5">
        <v>27</v>
      </c>
      <c r="B29" s="5" t="s">
        <v>244</v>
      </c>
      <c r="C29" s="11" t="s">
        <v>260</v>
      </c>
      <c r="D29" s="5" t="s">
        <v>246</v>
      </c>
      <c r="E29" s="5" t="s">
        <v>155</v>
      </c>
      <c r="F29" s="7">
        <v>5</v>
      </c>
      <c r="G29" s="7">
        <v>5</v>
      </c>
      <c r="H29" s="7">
        <v>50</v>
      </c>
      <c r="I29" s="15">
        <v>6.59701492537313</v>
      </c>
      <c r="J29" s="15">
        <f t="shared" si="4"/>
        <v>56.5970149253731</v>
      </c>
    </row>
    <row r="30" s="1" customFormat="1" customHeight="1" spans="1:10">
      <c r="A30" s="5">
        <v>29</v>
      </c>
      <c r="B30" s="5" t="s">
        <v>244</v>
      </c>
      <c r="C30" s="11" t="s">
        <v>261</v>
      </c>
      <c r="D30" s="5" t="s">
        <v>246</v>
      </c>
      <c r="E30" s="5" t="s">
        <v>155</v>
      </c>
      <c r="F30" s="7">
        <v>1</v>
      </c>
      <c r="G30" s="7">
        <v>1</v>
      </c>
      <c r="H30" s="7">
        <v>10</v>
      </c>
      <c r="I30" s="15">
        <v>0</v>
      </c>
      <c r="J30" s="15">
        <f t="shared" si="4"/>
        <v>10</v>
      </c>
    </row>
    <row r="31" s="1" customFormat="1" customHeight="1" spans="1:10">
      <c r="A31" s="5">
        <v>31</v>
      </c>
      <c r="B31" s="5" t="s">
        <v>244</v>
      </c>
      <c r="C31" s="5" t="s">
        <v>262</v>
      </c>
      <c r="D31" s="5" t="s">
        <v>263</v>
      </c>
      <c r="E31" s="5" t="s">
        <v>14</v>
      </c>
      <c r="F31" s="5">
        <v>8</v>
      </c>
      <c r="G31" s="12">
        <v>10</v>
      </c>
      <c r="H31" s="12">
        <v>90</v>
      </c>
      <c r="I31" s="16">
        <v>38.9774436090226</v>
      </c>
      <c r="J31" s="17">
        <v>128.977443609023</v>
      </c>
    </row>
    <row r="32" s="1" customFormat="1" customHeight="1" spans="1:10">
      <c r="A32" s="5">
        <v>32</v>
      </c>
      <c r="B32" s="5" t="s">
        <v>244</v>
      </c>
      <c r="C32" s="13" t="s">
        <v>262</v>
      </c>
      <c r="D32" s="5" t="s">
        <v>264</v>
      </c>
      <c r="E32" s="5" t="s">
        <v>14</v>
      </c>
      <c r="F32" s="5">
        <v>2</v>
      </c>
      <c r="G32" s="14"/>
      <c r="H32" s="14"/>
      <c r="I32" s="18"/>
      <c r="J32" s="19"/>
    </row>
    <row r="33" s="1" customFormat="1" customHeight="1" spans="1:10">
      <c r="A33" s="5">
        <v>33</v>
      </c>
      <c r="B33" s="5" t="s">
        <v>244</v>
      </c>
      <c r="C33" s="13" t="s">
        <v>265</v>
      </c>
      <c r="D33" s="5" t="s">
        <v>263</v>
      </c>
      <c r="E33" s="5" t="s">
        <v>14</v>
      </c>
      <c r="F33" s="5">
        <v>10</v>
      </c>
      <c r="G33" s="12">
        <v>12</v>
      </c>
      <c r="H33" s="12">
        <v>108</v>
      </c>
      <c r="I33" s="16">
        <v>21.6541353383459</v>
      </c>
      <c r="J33" s="17">
        <v>129.654135338346</v>
      </c>
    </row>
    <row r="34" s="1" customFormat="1" customHeight="1" spans="1:10">
      <c r="A34" s="5">
        <v>34</v>
      </c>
      <c r="B34" s="5" t="s">
        <v>244</v>
      </c>
      <c r="C34" s="13" t="s">
        <v>265</v>
      </c>
      <c r="D34" s="5" t="s">
        <v>264</v>
      </c>
      <c r="E34" s="5" t="s">
        <v>14</v>
      </c>
      <c r="F34" s="5">
        <v>2</v>
      </c>
      <c r="G34" s="14"/>
      <c r="H34" s="14"/>
      <c r="I34" s="18"/>
      <c r="J34" s="19"/>
    </row>
    <row r="35" s="1" customFormat="1" customHeight="1" spans="1:10">
      <c r="A35" s="5">
        <v>35</v>
      </c>
      <c r="B35" s="5" t="s">
        <v>244</v>
      </c>
      <c r="C35" s="13" t="s">
        <v>266</v>
      </c>
      <c r="D35" s="5" t="s">
        <v>263</v>
      </c>
      <c r="E35" s="5" t="s">
        <v>14</v>
      </c>
      <c r="F35" s="5">
        <v>6</v>
      </c>
      <c r="G35" s="12">
        <v>8</v>
      </c>
      <c r="H35" s="12">
        <v>72</v>
      </c>
      <c r="I35" s="12">
        <v>0</v>
      </c>
      <c r="J35" s="17">
        <v>72</v>
      </c>
    </row>
    <row r="36" s="1" customFormat="1" customHeight="1" spans="1:10">
      <c r="A36" s="5">
        <v>36</v>
      </c>
      <c r="B36" s="5" t="s">
        <v>244</v>
      </c>
      <c r="C36" s="13" t="s">
        <v>266</v>
      </c>
      <c r="D36" s="5" t="s">
        <v>264</v>
      </c>
      <c r="E36" s="5" t="s">
        <v>14</v>
      </c>
      <c r="F36" s="5">
        <v>2</v>
      </c>
      <c r="G36" s="14"/>
      <c r="H36" s="14"/>
      <c r="I36" s="14"/>
      <c r="J36" s="19"/>
    </row>
    <row r="37" s="1" customFormat="1" customHeight="1" spans="1:10">
      <c r="A37" s="5">
        <v>37</v>
      </c>
      <c r="B37" s="5" t="s">
        <v>244</v>
      </c>
      <c r="C37" s="13" t="s">
        <v>267</v>
      </c>
      <c r="D37" s="5" t="s">
        <v>263</v>
      </c>
      <c r="E37" s="5" t="s">
        <v>14</v>
      </c>
      <c r="F37" s="5">
        <v>4</v>
      </c>
      <c r="G37" s="5">
        <v>4</v>
      </c>
      <c r="H37" s="5">
        <v>36</v>
      </c>
      <c r="I37" s="5">
        <v>17.32</v>
      </c>
      <c r="J37" s="20">
        <v>53.3233082706767</v>
      </c>
    </row>
    <row r="38" s="1" customFormat="1" customHeight="1" spans="1:10">
      <c r="A38" s="5">
        <v>38</v>
      </c>
      <c r="B38" s="5" t="s">
        <v>244</v>
      </c>
      <c r="C38" s="5" t="s">
        <v>268</v>
      </c>
      <c r="D38" s="5" t="s">
        <v>263</v>
      </c>
      <c r="E38" s="5" t="s">
        <v>14</v>
      </c>
      <c r="F38" s="5">
        <v>15</v>
      </c>
      <c r="G38" s="12">
        <v>19</v>
      </c>
      <c r="H38" s="12">
        <v>171</v>
      </c>
      <c r="I38" s="16">
        <v>25.984962406015</v>
      </c>
      <c r="J38" s="17">
        <v>196.984962406015</v>
      </c>
    </row>
    <row r="39" s="1" customFormat="1" customHeight="1" spans="1:10">
      <c r="A39" s="5">
        <v>39</v>
      </c>
      <c r="B39" s="5" t="s">
        <v>244</v>
      </c>
      <c r="C39" s="5" t="s">
        <v>268</v>
      </c>
      <c r="D39" s="5" t="s">
        <v>264</v>
      </c>
      <c r="E39" s="5" t="s">
        <v>14</v>
      </c>
      <c r="F39" s="5">
        <v>4</v>
      </c>
      <c r="G39" s="14"/>
      <c r="H39" s="14"/>
      <c r="I39" s="18"/>
      <c r="J39" s="19"/>
    </row>
    <row r="40" s="1" customFormat="1" customHeight="1" spans="1:10">
      <c r="A40" s="5">
        <v>40</v>
      </c>
      <c r="B40" s="5" t="s">
        <v>244</v>
      </c>
      <c r="C40" s="13" t="s">
        <v>269</v>
      </c>
      <c r="D40" s="5" t="s">
        <v>263</v>
      </c>
      <c r="E40" s="5" t="s">
        <v>14</v>
      </c>
      <c r="F40" s="5">
        <v>4</v>
      </c>
      <c r="G40" s="5">
        <v>4</v>
      </c>
      <c r="H40" s="5">
        <v>36</v>
      </c>
      <c r="I40" s="15">
        <v>17.3233082706767</v>
      </c>
      <c r="J40" s="20">
        <v>53.3233082706767</v>
      </c>
    </row>
    <row r="41" s="1" customFormat="1" customHeight="1" spans="1:10">
      <c r="A41" s="5">
        <v>41</v>
      </c>
      <c r="B41" s="5" t="s">
        <v>244</v>
      </c>
      <c r="C41" s="5" t="s">
        <v>270</v>
      </c>
      <c r="D41" s="5" t="s">
        <v>263</v>
      </c>
      <c r="E41" s="5" t="s">
        <v>14</v>
      </c>
      <c r="F41" s="5">
        <v>7</v>
      </c>
      <c r="G41" s="12">
        <v>9</v>
      </c>
      <c r="H41" s="12">
        <v>81</v>
      </c>
      <c r="I41" s="16">
        <v>38.9774436090226</v>
      </c>
      <c r="J41" s="17">
        <v>119.977443609023</v>
      </c>
    </row>
    <row r="42" s="1" customFormat="1" customHeight="1" spans="1:10">
      <c r="A42" s="5">
        <v>42</v>
      </c>
      <c r="B42" s="5" t="s">
        <v>244</v>
      </c>
      <c r="C42" s="5" t="s">
        <v>270</v>
      </c>
      <c r="D42" s="5" t="s">
        <v>264</v>
      </c>
      <c r="E42" s="5" t="s">
        <v>14</v>
      </c>
      <c r="F42" s="5">
        <v>2</v>
      </c>
      <c r="G42" s="14"/>
      <c r="H42" s="14"/>
      <c r="I42" s="18"/>
      <c r="J42" s="19"/>
    </row>
    <row r="43" s="1" customFormat="1" customHeight="1" spans="1:10">
      <c r="A43" s="5">
        <v>43</v>
      </c>
      <c r="B43" s="5" t="s">
        <v>244</v>
      </c>
      <c r="C43" s="13" t="s">
        <v>271</v>
      </c>
      <c r="D43" s="5" t="s">
        <v>263</v>
      </c>
      <c r="E43" s="5" t="s">
        <v>14</v>
      </c>
      <c r="F43" s="5">
        <v>7</v>
      </c>
      <c r="G43" s="12">
        <v>9</v>
      </c>
      <c r="H43" s="12">
        <v>81</v>
      </c>
      <c r="I43" s="16">
        <v>25.984962406015</v>
      </c>
      <c r="J43" s="17">
        <v>106.984962406015</v>
      </c>
    </row>
    <row r="44" s="1" customFormat="1" customHeight="1" spans="1:10">
      <c r="A44" s="5">
        <v>44</v>
      </c>
      <c r="B44" s="5" t="s">
        <v>244</v>
      </c>
      <c r="C44" s="13" t="s">
        <v>271</v>
      </c>
      <c r="D44" s="5" t="s">
        <v>264</v>
      </c>
      <c r="E44" s="5" t="s">
        <v>14</v>
      </c>
      <c r="F44" s="5">
        <v>2</v>
      </c>
      <c r="G44" s="14"/>
      <c r="H44" s="14"/>
      <c r="I44" s="18"/>
      <c r="J44" s="19"/>
    </row>
    <row r="45" s="1" customFormat="1" customHeight="1" spans="1:10">
      <c r="A45" s="5">
        <v>45</v>
      </c>
      <c r="B45" s="5" t="s">
        <v>244</v>
      </c>
      <c r="C45" s="13" t="s">
        <v>272</v>
      </c>
      <c r="D45" s="5" t="s">
        <v>263</v>
      </c>
      <c r="E45" s="5" t="s">
        <v>14</v>
      </c>
      <c r="F45" s="5">
        <v>8</v>
      </c>
      <c r="G45" s="12">
        <v>10</v>
      </c>
      <c r="H45" s="12">
        <v>90</v>
      </c>
      <c r="I45" s="16">
        <v>34.6466165413534</v>
      </c>
      <c r="J45" s="17">
        <v>124.646616541353</v>
      </c>
    </row>
    <row r="46" s="1" customFormat="1" customHeight="1" spans="1:10">
      <c r="A46" s="5">
        <v>46</v>
      </c>
      <c r="B46" s="5" t="s">
        <v>244</v>
      </c>
      <c r="C46" s="13" t="s">
        <v>272</v>
      </c>
      <c r="D46" s="5" t="s">
        <v>264</v>
      </c>
      <c r="E46" s="5" t="s">
        <v>14</v>
      </c>
      <c r="F46" s="5">
        <v>2</v>
      </c>
      <c r="G46" s="14"/>
      <c r="H46" s="14"/>
      <c r="I46" s="18"/>
      <c r="J46" s="19"/>
    </row>
    <row r="47" s="1" customFormat="1" customHeight="1" spans="1:10">
      <c r="A47" s="5">
        <v>47</v>
      </c>
      <c r="B47" s="5" t="s">
        <v>244</v>
      </c>
      <c r="C47" s="5" t="s">
        <v>273</v>
      </c>
      <c r="D47" s="5" t="s">
        <v>263</v>
      </c>
      <c r="E47" s="5" t="s">
        <v>14</v>
      </c>
      <c r="F47" s="5">
        <v>4</v>
      </c>
      <c r="G47" s="5">
        <v>4</v>
      </c>
      <c r="H47" s="5">
        <v>36</v>
      </c>
      <c r="I47" s="15">
        <v>8.66165413533835</v>
      </c>
      <c r="J47" s="20">
        <v>44.6616541353383</v>
      </c>
    </row>
    <row r="48" s="1" customFormat="1" customHeight="1" spans="1:10">
      <c r="A48" s="5">
        <v>48</v>
      </c>
      <c r="B48" s="5" t="s">
        <v>244</v>
      </c>
      <c r="C48" s="13" t="s">
        <v>274</v>
      </c>
      <c r="D48" s="5" t="s">
        <v>263</v>
      </c>
      <c r="E48" s="5" t="s">
        <v>14</v>
      </c>
      <c r="F48" s="5">
        <v>4</v>
      </c>
      <c r="G48" s="5">
        <v>4</v>
      </c>
      <c r="H48" s="5">
        <v>36</v>
      </c>
      <c r="I48" s="15">
        <v>17.3233082706767</v>
      </c>
      <c r="J48" s="20">
        <v>53.3233082706767</v>
      </c>
    </row>
    <row r="49" s="1" customFormat="1" customHeight="1" spans="1:10">
      <c r="A49" s="5">
        <v>49</v>
      </c>
      <c r="B49" s="5" t="s">
        <v>244</v>
      </c>
      <c r="C49" s="13" t="s">
        <v>275</v>
      </c>
      <c r="D49" s="5" t="s">
        <v>263</v>
      </c>
      <c r="E49" s="5" t="s">
        <v>14</v>
      </c>
      <c r="F49" s="5">
        <v>5</v>
      </c>
      <c r="G49" s="5">
        <v>5</v>
      </c>
      <c r="H49" s="5">
        <v>45</v>
      </c>
      <c r="I49" s="15">
        <v>21.6541353383459</v>
      </c>
      <c r="J49" s="20">
        <v>66.6541353383459</v>
      </c>
    </row>
    <row r="50" s="1" customFormat="1" customHeight="1" spans="1:10">
      <c r="A50" s="5">
        <v>50</v>
      </c>
      <c r="B50" s="5" t="s">
        <v>244</v>
      </c>
      <c r="C50" s="13" t="s">
        <v>276</v>
      </c>
      <c r="D50" s="5" t="s">
        <v>263</v>
      </c>
      <c r="E50" s="5" t="s">
        <v>14</v>
      </c>
      <c r="F50" s="5">
        <v>4</v>
      </c>
      <c r="G50" s="5">
        <v>4</v>
      </c>
      <c r="H50" s="5">
        <v>36</v>
      </c>
      <c r="I50" s="15">
        <v>17.3233082706767</v>
      </c>
      <c r="J50" s="20">
        <v>53.3233082706767</v>
      </c>
    </row>
    <row r="51" s="1" customFormat="1" customHeight="1" spans="1:10">
      <c r="A51" s="5">
        <v>51</v>
      </c>
      <c r="B51" s="5" t="s">
        <v>244</v>
      </c>
      <c r="C51" s="13" t="s">
        <v>277</v>
      </c>
      <c r="D51" s="5" t="s">
        <v>264</v>
      </c>
      <c r="E51" s="5" t="s">
        <v>14</v>
      </c>
      <c r="F51" s="5">
        <v>2</v>
      </c>
      <c r="G51" s="5">
        <v>2</v>
      </c>
      <c r="H51" s="5">
        <v>18</v>
      </c>
      <c r="I51" s="15">
        <v>8.66165413533835</v>
      </c>
      <c r="J51" s="20">
        <v>26.6616541353383</v>
      </c>
    </row>
    <row r="52" s="1" customFormat="1" customHeight="1" spans="1:10">
      <c r="A52" s="5">
        <v>52</v>
      </c>
      <c r="B52" s="5" t="s">
        <v>244</v>
      </c>
      <c r="C52" s="13" t="s">
        <v>278</v>
      </c>
      <c r="D52" s="5" t="s">
        <v>263</v>
      </c>
      <c r="E52" s="5" t="s">
        <v>14</v>
      </c>
      <c r="F52" s="5">
        <v>7</v>
      </c>
      <c r="G52" s="12">
        <v>9</v>
      </c>
      <c r="H52" s="12">
        <v>81</v>
      </c>
      <c r="I52" s="16">
        <v>34.6466165413534</v>
      </c>
      <c r="J52" s="17">
        <v>115.646616541353</v>
      </c>
    </row>
    <row r="53" s="1" customFormat="1" customHeight="1" spans="1:10">
      <c r="A53" s="5">
        <v>53</v>
      </c>
      <c r="B53" s="5" t="s">
        <v>244</v>
      </c>
      <c r="C53" s="13" t="s">
        <v>278</v>
      </c>
      <c r="D53" s="5" t="s">
        <v>264</v>
      </c>
      <c r="E53" s="5" t="s">
        <v>14</v>
      </c>
      <c r="F53" s="5">
        <v>2</v>
      </c>
      <c r="G53" s="14"/>
      <c r="H53" s="14"/>
      <c r="I53" s="18"/>
      <c r="J53" s="19"/>
    </row>
    <row r="54" s="1" customFormat="1" customHeight="1" spans="1:10">
      <c r="A54" s="5">
        <v>54</v>
      </c>
      <c r="B54" s="5" t="s">
        <v>244</v>
      </c>
      <c r="C54" s="13" t="s">
        <v>279</v>
      </c>
      <c r="D54" s="5" t="s">
        <v>263</v>
      </c>
      <c r="E54" s="5" t="s">
        <v>14</v>
      </c>
      <c r="F54" s="5">
        <v>5</v>
      </c>
      <c r="G54" s="5">
        <v>5</v>
      </c>
      <c r="H54" s="5">
        <v>45</v>
      </c>
      <c r="I54" s="15">
        <v>21.6541353383459</v>
      </c>
      <c r="J54" s="20">
        <v>66.6541353383459</v>
      </c>
    </row>
    <row r="55" s="1" customFormat="1" customHeight="1" spans="1:10">
      <c r="A55" s="5">
        <v>55</v>
      </c>
      <c r="B55" s="5" t="s">
        <v>244</v>
      </c>
      <c r="C55" s="13" t="s">
        <v>280</v>
      </c>
      <c r="D55" s="5" t="s">
        <v>263</v>
      </c>
      <c r="E55" s="5" t="s">
        <v>14</v>
      </c>
      <c r="F55" s="5">
        <v>9</v>
      </c>
      <c r="G55" s="12">
        <v>12</v>
      </c>
      <c r="H55" s="12">
        <v>108</v>
      </c>
      <c r="I55" s="16">
        <v>38.9774436090226</v>
      </c>
      <c r="J55" s="17">
        <v>146.977443609023</v>
      </c>
    </row>
    <row r="56" s="1" customFormat="1" customHeight="1" spans="1:10">
      <c r="A56" s="5">
        <v>56</v>
      </c>
      <c r="B56" s="5" t="s">
        <v>244</v>
      </c>
      <c r="C56" s="13" t="s">
        <v>280</v>
      </c>
      <c r="D56" s="5" t="s">
        <v>264</v>
      </c>
      <c r="E56" s="5" t="s">
        <v>14</v>
      </c>
      <c r="F56" s="5">
        <v>3</v>
      </c>
      <c r="G56" s="14"/>
      <c r="H56" s="14"/>
      <c r="I56" s="18"/>
      <c r="J56" s="19"/>
    </row>
    <row r="57" s="1" customFormat="1" customHeight="1" spans="1:10">
      <c r="A57" s="5">
        <v>57</v>
      </c>
      <c r="B57" s="5" t="s">
        <v>244</v>
      </c>
      <c r="C57" s="13" t="s">
        <v>281</v>
      </c>
      <c r="D57" s="5" t="s">
        <v>263</v>
      </c>
      <c r="E57" s="5" t="s">
        <v>14</v>
      </c>
      <c r="F57" s="5">
        <v>8</v>
      </c>
      <c r="G57" s="12">
        <v>10</v>
      </c>
      <c r="H57" s="12">
        <v>90</v>
      </c>
      <c r="I57" s="16">
        <v>34.6466165413534</v>
      </c>
      <c r="J57" s="17">
        <v>124.646616541353</v>
      </c>
    </row>
    <row r="58" s="1" customFormat="1" customHeight="1" spans="1:10">
      <c r="A58" s="5">
        <v>58</v>
      </c>
      <c r="B58" s="5" t="s">
        <v>244</v>
      </c>
      <c r="C58" s="13" t="s">
        <v>281</v>
      </c>
      <c r="D58" s="5" t="s">
        <v>264</v>
      </c>
      <c r="E58" s="5" t="s">
        <v>14</v>
      </c>
      <c r="F58" s="5">
        <v>2</v>
      </c>
      <c r="G58" s="14"/>
      <c r="H58" s="14"/>
      <c r="I58" s="18"/>
      <c r="J58" s="19"/>
    </row>
    <row r="59" s="1" customFormat="1" customHeight="1" spans="1:10">
      <c r="A59" s="5">
        <v>59</v>
      </c>
      <c r="B59" s="5" t="s">
        <v>244</v>
      </c>
      <c r="C59" s="13" t="s">
        <v>282</v>
      </c>
      <c r="D59" s="5" t="s">
        <v>263</v>
      </c>
      <c r="E59" s="5" t="s">
        <v>14</v>
      </c>
      <c r="F59" s="5">
        <v>7</v>
      </c>
      <c r="G59" s="12">
        <v>9</v>
      </c>
      <c r="H59" s="12">
        <v>81</v>
      </c>
      <c r="I59" s="16">
        <v>25.984962406015</v>
      </c>
      <c r="J59" s="17">
        <v>106.984962406015</v>
      </c>
    </row>
    <row r="60" s="1" customFormat="1" customHeight="1" spans="1:10">
      <c r="A60" s="5">
        <v>60</v>
      </c>
      <c r="B60" s="5" t="s">
        <v>244</v>
      </c>
      <c r="C60" s="13" t="s">
        <v>282</v>
      </c>
      <c r="D60" s="5" t="s">
        <v>264</v>
      </c>
      <c r="E60" s="5" t="s">
        <v>14</v>
      </c>
      <c r="F60" s="5">
        <v>2</v>
      </c>
      <c r="G60" s="14"/>
      <c r="H60" s="14"/>
      <c r="I60" s="18"/>
      <c r="J60" s="19"/>
    </row>
    <row r="61" s="1" customFormat="1" customHeight="1" spans="1:10">
      <c r="A61" s="5">
        <v>61</v>
      </c>
      <c r="B61" s="5" t="s">
        <v>244</v>
      </c>
      <c r="C61" s="13" t="s">
        <v>283</v>
      </c>
      <c r="D61" s="5" t="s">
        <v>263</v>
      </c>
      <c r="E61" s="5" t="s">
        <v>14</v>
      </c>
      <c r="F61" s="5">
        <v>8</v>
      </c>
      <c r="G61" s="12">
        <v>10</v>
      </c>
      <c r="H61" s="12">
        <v>90</v>
      </c>
      <c r="I61" s="16">
        <v>38.9774436090226</v>
      </c>
      <c r="J61" s="17">
        <v>128.977443609023</v>
      </c>
    </row>
    <row r="62" s="1" customFormat="1" customHeight="1" spans="1:10">
      <c r="A62" s="5">
        <v>62</v>
      </c>
      <c r="B62" s="5" t="s">
        <v>244</v>
      </c>
      <c r="C62" s="13" t="s">
        <v>283</v>
      </c>
      <c r="D62" s="5" t="s">
        <v>264</v>
      </c>
      <c r="E62" s="5" t="s">
        <v>14</v>
      </c>
      <c r="F62" s="5">
        <v>2</v>
      </c>
      <c r="G62" s="14"/>
      <c r="H62" s="14"/>
      <c r="I62" s="18"/>
      <c r="J62" s="19"/>
    </row>
    <row r="63" s="1" customFormat="1" customHeight="1" spans="1:10">
      <c r="A63" s="5">
        <v>63</v>
      </c>
      <c r="B63" s="5" t="s">
        <v>244</v>
      </c>
      <c r="C63" s="13" t="s">
        <v>284</v>
      </c>
      <c r="D63" s="5" t="s">
        <v>263</v>
      </c>
      <c r="E63" s="5" t="s">
        <v>14</v>
      </c>
      <c r="F63" s="5">
        <v>4</v>
      </c>
      <c r="G63" s="5">
        <v>4</v>
      </c>
      <c r="H63" s="5">
        <v>36</v>
      </c>
      <c r="I63" s="15">
        <v>17.3233082706767</v>
      </c>
      <c r="J63" s="20">
        <v>53.3233082706767</v>
      </c>
    </row>
    <row r="64" s="1" customFormat="1" customHeight="1" spans="1:10">
      <c r="A64" s="5">
        <v>64</v>
      </c>
      <c r="B64" s="5" t="s">
        <v>244</v>
      </c>
      <c r="C64" s="13" t="s">
        <v>285</v>
      </c>
      <c r="D64" s="5" t="s">
        <v>263</v>
      </c>
      <c r="E64" s="5" t="s">
        <v>14</v>
      </c>
      <c r="F64" s="5">
        <v>8</v>
      </c>
      <c r="G64" s="12">
        <v>10</v>
      </c>
      <c r="H64" s="12">
        <v>90</v>
      </c>
      <c r="I64" s="16">
        <v>30.3157894736842</v>
      </c>
      <c r="J64" s="17">
        <v>120.315789473684</v>
      </c>
    </row>
    <row r="65" s="1" customFormat="1" customHeight="1" spans="1:10">
      <c r="A65" s="5">
        <v>65</v>
      </c>
      <c r="B65" s="5" t="s">
        <v>244</v>
      </c>
      <c r="C65" s="13" t="s">
        <v>285</v>
      </c>
      <c r="D65" s="5" t="s">
        <v>264</v>
      </c>
      <c r="E65" s="5" t="s">
        <v>14</v>
      </c>
      <c r="F65" s="5">
        <v>2</v>
      </c>
      <c r="G65" s="14"/>
      <c r="H65" s="14"/>
      <c r="I65" s="18"/>
      <c r="J65" s="19"/>
    </row>
    <row r="66" s="1" customFormat="1" customHeight="1" spans="1:10">
      <c r="A66" s="5">
        <v>66</v>
      </c>
      <c r="B66" s="5" t="s">
        <v>244</v>
      </c>
      <c r="C66" s="13" t="s">
        <v>286</v>
      </c>
      <c r="D66" s="5" t="s">
        <v>263</v>
      </c>
      <c r="E66" s="5" t="s">
        <v>14</v>
      </c>
      <c r="F66" s="5">
        <v>7</v>
      </c>
      <c r="G66" s="12">
        <v>9</v>
      </c>
      <c r="H66" s="12">
        <v>81</v>
      </c>
      <c r="I66" s="16">
        <v>21.6541353383459</v>
      </c>
      <c r="J66" s="17">
        <v>102.654135338346</v>
      </c>
    </row>
    <row r="67" s="1" customFormat="1" customHeight="1" spans="1:10">
      <c r="A67" s="5">
        <v>67</v>
      </c>
      <c r="B67" s="5" t="s">
        <v>244</v>
      </c>
      <c r="C67" s="13" t="s">
        <v>286</v>
      </c>
      <c r="D67" s="5" t="s">
        <v>264</v>
      </c>
      <c r="E67" s="5" t="s">
        <v>14</v>
      </c>
      <c r="F67" s="5">
        <v>2</v>
      </c>
      <c r="G67" s="14"/>
      <c r="H67" s="14"/>
      <c r="I67" s="18"/>
      <c r="J67" s="19"/>
    </row>
    <row r="68" s="1" customFormat="1" customHeight="1" spans="1:10">
      <c r="A68" s="5">
        <v>68</v>
      </c>
      <c r="B68" s="5" t="s">
        <v>244</v>
      </c>
      <c r="C68" s="5" t="s">
        <v>287</v>
      </c>
      <c r="D68" s="5" t="s">
        <v>263</v>
      </c>
      <c r="E68" s="5" t="s">
        <v>14</v>
      </c>
      <c r="F68" s="5">
        <v>8</v>
      </c>
      <c r="G68" s="12">
        <v>10</v>
      </c>
      <c r="H68" s="12">
        <v>90</v>
      </c>
      <c r="I68" s="16">
        <v>17.3233082706767</v>
      </c>
      <c r="J68" s="17">
        <v>107.323308270677</v>
      </c>
    </row>
    <row r="69" s="1" customFormat="1" customHeight="1" spans="1:10">
      <c r="A69" s="5">
        <v>69</v>
      </c>
      <c r="B69" s="5" t="s">
        <v>244</v>
      </c>
      <c r="C69" s="5" t="s">
        <v>287</v>
      </c>
      <c r="D69" s="5" t="s">
        <v>264</v>
      </c>
      <c r="E69" s="5" t="s">
        <v>14</v>
      </c>
      <c r="F69" s="5">
        <v>2</v>
      </c>
      <c r="G69" s="14"/>
      <c r="H69" s="14"/>
      <c r="I69" s="18"/>
      <c r="J69" s="19"/>
    </row>
    <row r="70" s="1" customFormat="1" customHeight="1" spans="1:10">
      <c r="A70" s="5"/>
      <c r="B70" s="5"/>
      <c r="C70" s="5"/>
      <c r="D70" s="5"/>
      <c r="E70" s="5" t="s">
        <v>79</v>
      </c>
      <c r="F70" s="5">
        <f>SUM(F3:F69)</f>
        <v>413</v>
      </c>
      <c r="G70" s="14">
        <f>SUM(G3:G69)</f>
        <v>413</v>
      </c>
      <c r="H70" s="14">
        <f>SUM(H3:H69)</f>
        <v>3938</v>
      </c>
      <c r="I70" s="18">
        <f>SUM(I3:I69)</f>
        <v>1017.99669172932</v>
      </c>
      <c r="J70" s="19">
        <f>SUM(J3:J69)</f>
        <v>4956</v>
      </c>
    </row>
  </sheetData>
  <mergeCells count="113">
    <mergeCell ref="A1:J1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31:G32"/>
    <mergeCell ref="G33:G34"/>
    <mergeCell ref="G35:G36"/>
    <mergeCell ref="G38:G39"/>
    <mergeCell ref="G41:G42"/>
    <mergeCell ref="G43:G44"/>
    <mergeCell ref="G45:G46"/>
    <mergeCell ref="G52:G53"/>
    <mergeCell ref="G55:G56"/>
    <mergeCell ref="G57:G58"/>
    <mergeCell ref="G59:G60"/>
    <mergeCell ref="G61:G62"/>
    <mergeCell ref="G64:G65"/>
    <mergeCell ref="G66:G67"/>
    <mergeCell ref="G68:G69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31:H32"/>
    <mergeCell ref="H33:H34"/>
    <mergeCell ref="H35:H36"/>
    <mergeCell ref="H38:H39"/>
    <mergeCell ref="H41:H42"/>
    <mergeCell ref="H43:H44"/>
    <mergeCell ref="H45:H46"/>
    <mergeCell ref="H52:H53"/>
    <mergeCell ref="H55:H56"/>
    <mergeCell ref="H57:H58"/>
    <mergeCell ref="H59:H60"/>
    <mergeCell ref="H61:H62"/>
    <mergeCell ref="H64:H65"/>
    <mergeCell ref="H66:H67"/>
    <mergeCell ref="H68:H69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31:I32"/>
    <mergeCell ref="I33:I34"/>
    <mergeCell ref="I35:I36"/>
    <mergeCell ref="I38:I39"/>
    <mergeCell ref="I41:I42"/>
    <mergeCell ref="I43:I44"/>
    <mergeCell ref="I45:I46"/>
    <mergeCell ref="I52:I53"/>
    <mergeCell ref="I55:I56"/>
    <mergeCell ref="I57:I58"/>
    <mergeCell ref="I59:I60"/>
    <mergeCell ref="I61:I62"/>
    <mergeCell ref="I64:I65"/>
    <mergeCell ref="I66:I67"/>
    <mergeCell ref="I68:I69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31:J32"/>
    <mergeCell ref="J33:J34"/>
    <mergeCell ref="J35:J36"/>
    <mergeCell ref="J38:J39"/>
    <mergeCell ref="J41:J42"/>
    <mergeCell ref="J43:J44"/>
    <mergeCell ref="J45:J46"/>
    <mergeCell ref="J52:J53"/>
    <mergeCell ref="J55:J56"/>
    <mergeCell ref="J57:J58"/>
    <mergeCell ref="J59:J60"/>
    <mergeCell ref="J61:J62"/>
    <mergeCell ref="J64:J65"/>
    <mergeCell ref="J66:J67"/>
    <mergeCell ref="J68:J6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法学院</vt:lpstr>
      <vt:lpstr>工学院</vt:lpstr>
      <vt:lpstr>理学院</vt:lpstr>
      <vt:lpstr>商学院</vt:lpstr>
      <vt:lpstr>设计艺术学院</vt:lpstr>
      <vt:lpstr>文学院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2021-12-19T03:21:00Z</dcterms:created>
  <dcterms:modified xsi:type="dcterms:W3CDTF">2021-12-21T00:56:25Z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72096DDC5EC343D8AA8C008DAD41E6F7</vt:lpwstr>
  </property>
  <property fmtid="{D5CDD505-2E9C-101B-9397-08002B2CF9AE}" pid="3" name="KSOProductBuildVer">
    <vt:lpwstr>2052-11.1.0.11115</vt:lpwstr>
  </property>
</Properties>
</file>