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商学院" sheetId="1" r:id="rId1"/>
    <sheet name="法学院" sheetId="2" r:id="rId2"/>
    <sheet name="文学院" sheetId="3" r:id="rId3"/>
    <sheet name="设计艺术学院" sheetId="6" r:id="rId4"/>
    <sheet name="理学院" sheetId="4" r:id="rId5"/>
    <sheet name="工学院" sheetId="5" r:id="rId6"/>
  </sheets>
  <definedNames>
    <definedName name="_xlnm._FilterDatabase" localSheetId="0" hidden="1">商学院!$A$3:$AB$59</definedName>
    <definedName name="_xlnm._FilterDatabase" localSheetId="2" hidden="1">文学院!$A$2:$K$69</definedName>
    <definedName name="_xlnm._FilterDatabase" localSheetId="4" hidden="1">理学院!$A$2:$J$24</definedName>
    <definedName name="_xlnm._FilterDatabase" localSheetId="5" hidden="1">工学院!$A$2:$I$145</definedName>
  </definedNames>
  <calcPr calcId="144525"/>
</workbook>
</file>

<file path=xl/sharedStrings.xml><?xml version="1.0" encoding="utf-8"?>
<sst xmlns="http://schemas.openxmlformats.org/spreadsheetml/2006/main" count="1064" uniqueCount="270">
  <si>
    <t>商学院2023届毕业论文工作量汇总表</t>
  </si>
  <si>
    <t>序号</t>
  </si>
  <si>
    <t>教师姓名</t>
  </si>
  <si>
    <t>人员归属</t>
  </si>
  <si>
    <t>1.会计学</t>
  </si>
  <si>
    <t>2.工商管理</t>
  </si>
  <si>
    <t>3.财务管理</t>
  </si>
  <si>
    <t>4.国际经济与贸易</t>
  </si>
  <si>
    <t>5.金融学</t>
  </si>
  <si>
    <t>6.电子商务</t>
  </si>
  <si>
    <t>7.旅游管理</t>
  </si>
  <si>
    <t>合计</t>
  </si>
  <si>
    <t>论文篇数</t>
  </si>
  <si>
    <t>指导课时</t>
  </si>
  <si>
    <t>答辩课时</t>
  </si>
  <si>
    <t>总课时</t>
  </si>
  <si>
    <t>陈红儿</t>
  </si>
  <si>
    <t>行知</t>
  </si>
  <si>
    <t>陈琪</t>
  </si>
  <si>
    <t>陈云娟</t>
  </si>
  <si>
    <t>葛丽珍</t>
  </si>
  <si>
    <t>何宸希</t>
  </si>
  <si>
    <t>洪鸳肖</t>
  </si>
  <si>
    <t>胡建平</t>
  </si>
  <si>
    <t>外聘</t>
  </si>
  <si>
    <t>黄亦君</t>
  </si>
  <si>
    <t>李洪江</t>
  </si>
  <si>
    <t>李金宁</t>
  </si>
  <si>
    <t>林燕</t>
  </si>
  <si>
    <t>刘坤</t>
  </si>
  <si>
    <t>楼德华</t>
  </si>
  <si>
    <t>楼土明</t>
  </si>
  <si>
    <t>卢智健</t>
  </si>
  <si>
    <t>陆竞红</t>
  </si>
  <si>
    <t>本部</t>
  </si>
  <si>
    <t>麻勇爱</t>
  </si>
  <si>
    <t>毛卫东</t>
  </si>
  <si>
    <t>倪建明</t>
  </si>
  <si>
    <t>邵向霞</t>
  </si>
  <si>
    <t>苏环</t>
  </si>
  <si>
    <t>陶表益</t>
  </si>
  <si>
    <t>汪永忠</t>
  </si>
  <si>
    <t>王家华</t>
  </si>
  <si>
    <t>王晓琳</t>
  </si>
  <si>
    <t>王新伟</t>
  </si>
  <si>
    <t>王艳超</t>
  </si>
  <si>
    <t>吴佳</t>
  </si>
  <si>
    <t>王正新</t>
  </si>
  <si>
    <t>徐应涛</t>
  </si>
  <si>
    <t>严继莹</t>
  </si>
  <si>
    <t>杨洁</t>
  </si>
  <si>
    <t>叶小平</t>
  </si>
  <si>
    <t>余俊灵</t>
  </si>
  <si>
    <t>张闻羽</t>
  </si>
  <si>
    <t>李绩才</t>
  </si>
  <si>
    <t>孟秀兰</t>
  </si>
  <si>
    <t>王晓玲</t>
  </si>
  <si>
    <t>彭红英</t>
  </si>
  <si>
    <t>郑鹏举</t>
  </si>
  <si>
    <t>楼婷渊</t>
  </si>
  <si>
    <t>李云</t>
  </si>
  <si>
    <t>陈茜</t>
  </si>
  <si>
    <t>赵玉琪</t>
  </si>
  <si>
    <t>盛欣欣</t>
  </si>
  <si>
    <t>沈漪文</t>
  </si>
  <si>
    <t>邓智敏</t>
  </si>
  <si>
    <t>邢影</t>
  </si>
  <si>
    <t>马林东</t>
  </si>
  <si>
    <t>薄乐</t>
  </si>
  <si>
    <t>黄静</t>
  </si>
  <si>
    <t>吴黛茜</t>
  </si>
  <si>
    <t>孔畅</t>
  </si>
  <si>
    <t>陈雨景</t>
  </si>
  <si>
    <t>孙芳桦</t>
  </si>
  <si>
    <t>2023年毕业论文工作量统计（法学院）</t>
  </si>
  <si>
    <t>学院</t>
  </si>
  <si>
    <t>教师</t>
  </si>
  <si>
    <t>专业</t>
  </si>
  <si>
    <t>论文指导篇数</t>
  </si>
  <si>
    <t>论文指导课时</t>
  </si>
  <si>
    <t>论文答辩课时</t>
  </si>
  <si>
    <t>总计</t>
  </si>
  <si>
    <t>备注</t>
  </si>
  <si>
    <t>法学院</t>
  </si>
  <si>
    <t>段知壮</t>
  </si>
  <si>
    <t>法学</t>
  </si>
  <si>
    <t>黄彤</t>
  </si>
  <si>
    <t>黄裕安</t>
  </si>
  <si>
    <t>童颖颖</t>
  </si>
  <si>
    <t>李祖华</t>
  </si>
  <si>
    <t>郭勇</t>
  </si>
  <si>
    <t>郑睿</t>
  </si>
  <si>
    <t>江丽</t>
  </si>
  <si>
    <t>徐源泉</t>
  </si>
  <si>
    <t>胡泽邦</t>
  </si>
  <si>
    <t>2022学年毕业论文工作量统计（文学院）</t>
  </si>
  <si>
    <t>备注
（201 级）</t>
  </si>
  <si>
    <t>备注
论文答辩课时（每人次：</t>
  </si>
  <si>
    <t>文学院</t>
  </si>
  <si>
    <t>陈德峰</t>
  </si>
  <si>
    <t>汉语言文学</t>
  </si>
  <si>
    <t>2019级</t>
  </si>
  <si>
    <t>汉语言文学(专升本)</t>
  </si>
  <si>
    <t>2021级专升本</t>
  </si>
  <si>
    <t>付湘虹</t>
  </si>
  <si>
    <t>韩洪举</t>
  </si>
  <si>
    <t>何炯炯</t>
  </si>
  <si>
    <t>华金余</t>
  </si>
  <si>
    <t>匡虹霓</t>
  </si>
  <si>
    <t>马蔚</t>
  </si>
  <si>
    <t>宁辰</t>
  </si>
  <si>
    <t>潘宝</t>
  </si>
  <si>
    <t>孙竹</t>
  </si>
  <si>
    <t>魏晓彤</t>
  </si>
  <si>
    <t>吴思萱</t>
  </si>
  <si>
    <t>杨雪兰</t>
  </si>
  <si>
    <t>俞敏华</t>
  </si>
  <si>
    <t>虞建光</t>
  </si>
  <si>
    <t>张家合</t>
  </si>
  <si>
    <t>布存明</t>
  </si>
  <si>
    <t>英语</t>
  </si>
  <si>
    <t>英语(专升本)</t>
  </si>
  <si>
    <t>曹立勤</t>
  </si>
  <si>
    <t>崔颖</t>
  </si>
  <si>
    <t>邓琳</t>
  </si>
  <si>
    <t>贾玲华</t>
  </si>
  <si>
    <t>李坤</t>
  </si>
  <si>
    <t>李霞</t>
  </si>
  <si>
    <t>李迎迎</t>
  </si>
  <si>
    <t>马丽</t>
  </si>
  <si>
    <t>马利红</t>
  </si>
  <si>
    <t>潘孝泉</t>
  </si>
  <si>
    <t>邵素玲</t>
  </si>
  <si>
    <t>邵艳春</t>
  </si>
  <si>
    <t>沈继诚</t>
  </si>
  <si>
    <t>沈倩</t>
  </si>
  <si>
    <t>盛卓立</t>
  </si>
  <si>
    <t>王梅君</t>
  </si>
  <si>
    <t>吴一峰</t>
  </si>
  <si>
    <t>徐国红</t>
  </si>
  <si>
    <t>袁六艳</t>
  </si>
  <si>
    <t>袁敏</t>
  </si>
  <si>
    <t>郑群</t>
  </si>
  <si>
    <t>合计：</t>
  </si>
  <si>
    <t>备注：</t>
  </si>
  <si>
    <t>1.人员归属：按行知/本部/行政/外聘分开填写</t>
  </si>
  <si>
    <t>2023年度毕业设计工作量统计</t>
  </si>
  <si>
    <t>2024届</t>
  </si>
  <si>
    <t>2023届</t>
  </si>
  <si>
    <t>毕业设计篇数</t>
  </si>
  <si>
    <t>毕业设计总课时</t>
  </si>
  <si>
    <t>毕业设计指导课时</t>
  </si>
  <si>
    <t>开题答辩</t>
  </si>
  <si>
    <t>中期答辩</t>
  </si>
  <si>
    <t>毕业设计1辩</t>
  </si>
  <si>
    <t>毕业设计2辩</t>
  </si>
  <si>
    <t>设计艺术学院</t>
  </si>
  <si>
    <t>袁喆</t>
  </si>
  <si>
    <t>产品设计</t>
  </si>
  <si>
    <t>米雪梅</t>
  </si>
  <si>
    <t>祝小林</t>
  </si>
  <si>
    <t>俞亚明</t>
  </si>
  <si>
    <t>环境设计</t>
  </si>
  <si>
    <t>岳秀华</t>
  </si>
  <si>
    <t>孙攀</t>
  </si>
  <si>
    <t>孙涛</t>
  </si>
  <si>
    <t>王智明</t>
  </si>
  <si>
    <t>夏盛品</t>
  </si>
  <si>
    <t>李丹</t>
  </si>
  <si>
    <t>徐也</t>
  </si>
  <si>
    <t>康琳英</t>
  </si>
  <si>
    <t>视觉传达</t>
  </si>
  <si>
    <t>陈蓓</t>
  </si>
  <si>
    <t>高婷婷</t>
  </si>
  <si>
    <t>李宁</t>
  </si>
  <si>
    <t>裴张龙</t>
  </si>
  <si>
    <t>寿玲</t>
  </si>
  <si>
    <t>吴佳醍</t>
  </si>
  <si>
    <t>陈涛</t>
  </si>
  <si>
    <t>谭晶</t>
  </si>
  <si>
    <t>2023年毕业论文（设计）工作量统计（理学院）</t>
  </si>
  <si>
    <t>姓名</t>
  </si>
  <si>
    <t>毕业论文篇数</t>
  </si>
  <si>
    <t>总数</t>
  </si>
  <si>
    <t>工作量</t>
  </si>
  <si>
    <t>理学院</t>
  </si>
  <si>
    <t>陈寒松</t>
  </si>
  <si>
    <t>胡鸿雨</t>
  </si>
  <si>
    <t>胡晓晓</t>
  </si>
  <si>
    <t>李双喜</t>
  </si>
  <si>
    <t>李小忠</t>
  </si>
  <si>
    <t>梁刚锋</t>
  </si>
  <si>
    <t>刘俊华</t>
  </si>
  <si>
    <t>加上谢云龙合作导师课时20</t>
  </si>
  <si>
    <t>裘建平</t>
  </si>
  <si>
    <t>饶玉春</t>
  </si>
  <si>
    <t>本部外聘</t>
  </si>
  <si>
    <t>阮琴</t>
  </si>
  <si>
    <t>孙晓明</t>
  </si>
  <si>
    <t>涂燕红</t>
  </si>
  <si>
    <t>王芳</t>
  </si>
  <si>
    <t>王剑峰</t>
  </si>
  <si>
    <t>吴婷</t>
  </si>
  <si>
    <t>谢云龙</t>
  </si>
  <si>
    <t>减去谢云龙合作导师课时20</t>
  </si>
  <si>
    <t>严晓阳</t>
  </si>
  <si>
    <t>杨莉</t>
  </si>
  <si>
    <t>袁建锋</t>
  </si>
  <si>
    <t>赵国良</t>
  </si>
  <si>
    <t>郑绍成</t>
  </si>
  <si>
    <t>2023届毕业论文（设计）工作量统计（工学院）</t>
  </si>
  <si>
    <t>班级</t>
  </si>
  <si>
    <t>工学院</t>
  </si>
  <si>
    <t>包欢欢</t>
  </si>
  <si>
    <r>
      <rPr>
        <sz val="12"/>
        <color theme="1"/>
        <rFont val="宋体"/>
        <charset val="134"/>
        <scheme val="minor"/>
      </rPr>
      <t>电子信息工程1</t>
    </r>
    <r>
      <rPr>
        <sz val="12"/>
        <color indexed="8"/>
        <rFont val="宋体"/>
        <charset val="134"/>
      </rPr>
      <t>91</t>
    </r>
    <r>
      <rPr>
        <sz val="12"/>
        <color indexed="8"/>
        <rFont val="宋体"/>
        <charset val="134"/>
      </rPr>
      <t>班</t>
    </r>
  </si>
  <si>
    <t>电子信息工程（三校生）191班</t>
  </si>
  <si>
    <t>电子信息工程（三校生）192班</t>
  </si>
  <si>
    <t>曹振新</t>
  </si>
  <si>
    <r>
      <rPr>
        <sz val="12"/>
        <color theme="1"/>
        <rFont val="宋体"/>
        <charset val="134"/>
        <scheme val="minor"/>
      </rPr>
      <t>电子信息工程192</t>
    </r>
    <r>
      <rPr>
        <sz val="12"/>
        <color indexed="8"/>
        <rFont val="宋体"/>
        <charset val="134"/>
      </rPr>
      <t>班</t>
    </r>
  </si>
  <si>
    <t>邓大勇</t>
  </si>
  <si>
    <r>
      <rPr>
        <sz val="12"/>
        <color theme="1"/>
        <rFont val="宋体"/>
        <charset val="134"/>
        <scheme val="minor"/>
      </rPr>
      <t>计算机科学与技术（专升本）2</t>
    </r>
    <r>
      <rPr>
        <sz val="12"/>
        <color indexed="8"/>
        <rFont val="宋体"/>
        <charset val="134"/>
      </rPr>
      <t>11</t>
    </r>
    <r>
      <rPr>
        <sz val="12"/>
        <color indexed="8"/>
        <rFont val="宋体"/>
        <charset val="134"/>
      </rPr>
      <t>班</t>
    </r>
  </si>
  <si>
    <t>计算机科学与技术（专升本）212班</t>
  </si>
  <si>
    <r>
      <rPr>
        <sz val="12"/>
        <color theme="1"/>
        <rFont val="宋体"/>
        <charset val="134"/>
        <scheme val="minor"/>
      </rPr>
      <t>计算机科学与技术（三校生）191</t>
    </r>
    <r>
      <rPr>
        <sz val="12"/>
        <color indexed="8"/>
        <rFont val="宋体"/>
        <charset val="134"/>
      </rPr>
      <t>班</t>
    </r>
  </si>
  <si>
    <r>
      <rPr>
        <sz val="12"/>
        <color theme="1"/>
        <rFont val="宋体"/>
        <charset val="134"/>
        <scheme val="minor"/>
      </rPr>
      <t>网络空间安全1</t>
    </r>
    <r>
      <rPr>
        <sz val="12"/>
        <color indexed="8"/>
        <rFont val="宋体"/>
        <charset val="134"/>
      </rPr>
      <t>91</t>
    </r>
    <r>
      <rPr>
        <sz val="12"/>
        <color indexed="8"/>
        <rFont val="宋体"/>
        <charset val="134"/>
      </rPr>
      <t>班</t>
    </r>
  </si>
  <si>
    <r>
      <rPr>
        <sz val="12"/>
        <color theme="1"/>
        <rFont val="宋体"/>
        <charset val="134"/>
        <scheme val="minor"/>
      </rPr>
      <t>网络空间安全1</t>
    </r>
    <r>
      <rPr>
        <sz val="12"/>
        <color indexed="8"/>
        <rFont val="宋体"/>
        <charset val="134"/>
      </rPr>
      <t>92</t>
    </r>
    <r>
      <rPr>
        <sz val="12"/>
        <color indexed="8"/>
        <rFont val="宋体"/>
        <charset val="134"/>
      </rPr>
      <t>班</t>
    </r>
  </si>
  <si>
    <t>杜巧连</t>
  </si>
  <si>
    <r>
      <rPr>
        <sz val="12"/>
        <color theme="1"/>
        <rFont val="宋体"/>
        <charset val="134"/>
        <scheme val="minor"/>
      </rPr>
      <t>机械设计制造及其自动化1</t>
    </r>
    <r>
      <rPr>
        <sz val="12"/>
        <color indexed="8"/>
        <rFont val="宋体"/>
        <charset val="134"/>
      </rPr>
      <t>91</t>
    </r>
    <r>
      <rPr>
        <sz val="12"/>
        <color indexed="8"/>
        <rFont val="宋体"/>
        <charset val="134"/>
      </rPr>
      <t>班</t>
    </r>
  </si>
  <si>
    <r>
      <rPr>
        <sz val="12"/>
        <color theme="1"/>
        <rFont val="宋体"/>
        <charset val="134"/>
        <scheme val="minor"/>
      </rPr>
      <t>机械设计制造及其自动化1</t>
    </r>
    <r>
      <rPr>
        <sz val="12"/>
        <color indexed="8"/>
        <rFont val="宋体"/>
        <charset val="134"/>
      </rPr>
      <t>92</t>
    </r>
    <r>
      <rPr>
        <sz val="12"/>
        <color indexed="8"/>
        <rFont val="宋体"/>
        <charset val="134"/>
      </rPr>
      <t>班</t>
    </r>
  </si>
  <si>
    <r>
      <rPr>
        <sz val="12"/>
        <color theme="1"/>
        <rFont val="宋体"/>
        <charset val="134"/>
        <scheme val="minor"/>
      </rPr>
      <t>机械设计制造及其自动化1</t>
    </r>
    <r>
      <rPr>
        <sz val="12"/>
        <color indexed="8"/>
        <rFont val="宋体"/>
        <charset val="134"/>
      </rPr>
      <t>93</t>
    </r>
    <r>
      <rPr>
        <sz val="12"/>
        <color indexed="8"/>
        <rFont val="宋体"/>
        <charset val="134"/>
      </rPr>
      <t>班</t>
    </r>
  </si>
  <si>
    <r>
      <rPr>
        <sz val="12"/>
        <color theme="1"/>
        <rFont val="宋体"/>
        <charset val="134"/>
        <scheme val="minor"/>
      </rPr>
      <t>机械设计制造及其自动化（三校生）1</t>
    </r>
    <r>
      <rPr>
        <sz val="12"/>
        <color indexed="8"/>
        <rFont val="宋体"/>
        <charset val="134"/>
      </rPr>
      <t>91</t>
    </r>
    <r>
      <rPr>
        <sz val="12"/>
        <color indexed="8"/>
        <rFont val="宋体"/>
        <charset val="134"/>
      </rPr>
      <t>班</t>
    </r>
  </si>
  <si>
    <t>冯懿</t>
  </si>
  <si>
    <t>何秀慧</t>
  </si>
  <si>
    <t>胡礼广</t>
  </si>
  <si>
    <t>机械设计制造及其自动化1802班</t>
  </si>
  <si>
    <t>蒋洪奎</t>
  </si>
  <si>
    <t>蒋永华</t>
  </si>
  <si>
    <t>李凝</t>
  </si>
  <si>
    <t>李新辉</t>
  </si>
  <si>
    <t>李永祥</t>
  </si>
  <si>
    <t>机械设计制造及其自动化（三校生）1801班</t>
  </si>
  <si>
    <t>林祝亮</t>
  </si>
  <si>
    <t>鲁立荣</t>
  </si>
  <si>
    <t>吕君可</t>
  </si>
  <si>
    <r>
      <rPr>
        <sz val="12"/>
        <color theme="1"/>
        <rFont val="宋体"/>
        <charset val="134"/>
        <scheme val="minor"/>
      </rPr>
      <t>网络空间安全192</t>
    </r>
    <r>
      <rPr>
        <sz val="12"/>
        <color indexed="8"/>
        <rFont val="宋体"/>
        <charset val="134"/>
      </rPr>
      <t>班</t>
    </r>
  </si>
  <si>
    <t>马文静</t>
  </si>
  <si>
    <t>倪应华</t>
  </si>
  <si>
    <t>施晓钟</t>
  </si>
  <si>
    <t>施莹娟</t>
  </si>
  <si>
    <r>
      <rPr>
        <sz val="12"/>
        <color theme="1"/>
        <rFont val="宋体"/>
        <charset val="134"/>
        <scheme val="minor"/>
      </rPr>
      <t>计算机科学与技术（专升本）212</t>
    </r>
    <r>
      <rPr>
        <sz val="12"/>
        <color indexed="8"/>
        <rFont val="宋体"/>
        <charset val="134"/>
      </rPr>
      <t>班</t>
    </r>
  </si>
  <si>
    <t>舒跃飞</t>
  </si>
  <si>
    <r>
      <rPr>
        <sz val="12"/>
        <color theme="1"/>
        <rFont val="宋体"/>
        <charset val="134"/>
        <scheme val="minor"/>
      </rPr>
      <t>电子信息工程191</t>
    </r>
    <r>
      <rPr>
        <sz val="12"/>
        <color indexed="8"/>
        <rFont val="宋体"/>
        <charset val="134"/>
      </rPr>
      <t>班</t>
    </r>
  </si>
  <si>
    <t>陶德华</t>
  </si>
  <si>
    <t>王霄</t>
  </si>
  <si>
    <t>王笑</t>
  </si>
  <si>
    <t>吴根柱</t>
  </si>
  <si>
    <t>吴建军</t>
  </si>
  <si>
    <t>吴黎黎</t>
  </si>
  <si>
    <t>徐洪</t>
  </si>
  <si>
    <t>宣仲义</t>
  </si>
  <si>
    <t>杨金华</t>
  </si>
  <si>
    <t>杨沙沙</t>
  </si>
  <si>
    <t>叶安新</t>
  </si>
  <si>
    <t>叶建栲</t>
  </si>
  <si>
    <t>于莉</t>
  </si>
  <si>
    <t>袁利永</t>
  </si>
  <si>
    <t>郑丽娟</t>
  </si>
  <si>
    <t>郑青根</t>
  </si>
  <si>
    <t>行政</t>
  </si>
  <si>
    <t>周家庆</t>
  </si>
  <si>
    <t>朱桂勇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</si>
</sst>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  <numFmt numFmtId="178" formatCode="0.0_);[Red]\(0.0\)"/>
    <numFmt numFmtId="179" formatCode="0_ "/>
    <numFmt numFmtId="180" formatCode="0.00_ "/>
  </numFmts>
  <fonts count="41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6"/>
      <name val="黑体"/>
      <charset val="134"/>
    </font>
    <font>
      <sz val="20"/>
      <name val="黑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  <scheme val="minor"/>
    </font>
    <font>
      <sz val="12"/>
      <color indexed="8"/>
      <name val="SimSun"/>
      <charset val="134"/>
    </font>
    <font>
      <sz val="12"/>
      <color rgb="FF000000"/>
      <name val="宋体"/>
      <charset val="134"/>
    </font>
    <font>
      <b/>
      <sz val="11"/>
      <name val="宋体"/>
      <charset val="134"/>
    </font>
    <font>
      <sz val="12"/>
      <name val="SimSun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4" fillId="17" borderId="20" applyNumberFormat="0" applyAlignment="0" applyProtection="0">
      <alignment vertical="center"/>
    </xf>
    <xf numFmtId="0" fontId="33" fillId="17" borderId="15" applyNumberFormat="0" applyAlignment="0" applyProtection="0">
      <alignment vertical="center"/>
    </xf>
    <xf numFmtId="0" fontId="25" fillId="9" borderId="16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0" borderId="0"/>
    <xf numFmtId="0" fontId="22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0" borderId="0"/>
  </cellStyleXfs>
  <cellXfs count="1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/>
    </xf>
    <xf numFmtId="0" fontId="3" fillId="0" borderId="3" xfId="50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177" fontId="3" fillId="0" borderId="2" xfId="50" applyNumberFormat="1" applyFont="1" applyFill="1" applyBorder="1" applyAlignment="1">
      <alignment horizontal="center" vertical="center"/>
    </xf>
    <xf numFmtId="176" fontId="3" fillId="0" borderId="2" xfId="50" applyNumberFormat="1" applyFont="1" applyFill="1" applyBorder="1" applyAlignment="1">
      <alignment horizontal="center" vertical="center"/>
    </xf>
    <xf numFmtId="176" fontId="3" fillId="0" borderId="3" xfId="50" applyNumberFormat="1" applyFill="1" applyBorder="1" applyAlignment="1">
      <alignment horizontal="center" vertical="center"/>
    </xf>
    <xf numFmtId="0" fontId="3" fillId="0" borderId="4" xfId="50" applyFill="1" applyBorder="1" applyAlignment="1">
      <alignment horizontal="center" vertical="center"/>
    </xf>
    <xf numFmtId="176" fontId="3" fillId="0" borderId="4" xfId="50" applyNumberFormat="1" applyFill="1" applyBorder="1" applyAlignment="1">
      <alignment horizontal="center" vertical="center"/>
    </xf>
    <xf numFmtId="0" fontId="3" fillId="0" borderId="5" xfId="50" applyFill="1" applyBorder="1" applyAlignment="1">
      <alignment horizontal="center" vertical="center"/>
    </xf>
    <xf numFmtId="176" fontId="3" fillId="0" borderId="5" xfId="50" applyNumberForma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3" fillId="0" borderId="2" xfId="50" applyFill="1" applyBorder="1" applyAlignment="1">
      <alignment horizontal="center" vertical="center"/>
    </xf>
    <xf numFmtId="0" fontId="3" fillId="0" borderId="6" xfId="50" applyFill="1" applyBorder="1" applyAlignment="1">
      <alignment horizontal="center" vertical="center"/>
    </xf>
    <xf numFmtId="0" fontId="3" fillId="0" borderId="7" xfId="5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2" xfId="44" applyFont="1" applyFill="1" applyBorder="1" applyAlignment="1">
      <alignment horizontal="center" vertical="center"/>
    </xf>
    <xf numFmtId="0" fontId="4" fillId="0" borderId="2" xfId="44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 wrapText="1"/>
    </xf>
    <xf numFmtId="176" fontId="3" fillId="0" borderId="5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80" fontId="3" fillId="0" borderId="10" xfId="50" applyNumberFormat="1" applyFont="1" applyFill="1" applyBorder="1" applyAlignment="1">
      <alignment horizontal="center" vertical="center"/>
    </xf>
    <xf numFmtId="180" fontId="3" fillId="0" borderId="9" xfId="50" applyNumberFormat="1" applyFont="1" applyFill="1" applyBorder="1" applyAlignment="1">
      <alignment horizontal="center" vertical="center"/>
    </xf>
    <xf numFmtId="180" fontId="3" fillId="0" borderId="11" xfId="5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3" xfId="0" applyNumberFormat="1" applyFont="1" applyFill="1" applyBorder="1" applyAlignment="1">
      <alignment horizontal="center" vertical="center"/>
    </xf>
    <xf numFmtId="180" fontId="3" fillId="0" borderId="3" xfId="50" applyNumberFormat="1" applyFont="1" applyFill="1" applyBorder="1" applyAlignment="1">
      <alignment horizontal="center" vertical="center"/>
    </xf>
    <xf numFmtId="180" fontId="12" fillId="0" borderId="5" xfId="0" applyNumberFormat="1" applyFont="1" applyFill="1" applyBorder="1" applyAlignment="1">
      <alignment horizontal="center" vertical="center"/>
    </xf>
    <xf numFmtId="180" fontId="3" fillId="0" borderId="5" xfId="5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180" fontId="12" fillId="0" borderId="4" xfId="0" applyNumberFormat="1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/>
    </xf>
    <xf numFmtId="180" fontId="3" fillId="0" borderId="2" xfId="50" applyNumberFormat="1" applyFont="1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0" fontId="3" fillId="0" borderId="5" xfId="5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180" fontId="15" fillId="0" borderId="9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0" fontId="15" fillId="0" borderId="11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2" xfId="0" applyNumberFormat="1" applyFont="1" applyFill="1" applyBorder="1" applyAlignment="1">
      <alignment horizontal="center" vertical="center"/>
    </xf>
    <xf numFmtId="180" fontId="15" fillId="0" borderId="3" xfId="0" applyNumberFormat="1" applyFont="1" applyFill="1" applyBorder="1" applyAlignment="1">
      <alignment horizontal="center" vertical="center"/>
    </xf>
    <xf numFmtId="180" fontId="15" fillId="0" borderId="5" xfId="0" applyNumberFormat="1" applyFont="1" applyFill="1" applyBorder="1" applyAlignment="1">
      <alignment horizontal="center" vertical="center"/>
    </xf>
    <xf numFmtId="180" fontId="15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2" fontId="19" fillId="0" borderId="2" xfId="8" applyNumberFormat="1" applyFont="1" applyFill="1" applyBorder="1" applyAlignment="1">
      <alignment horizontal="center" vertical="center"/>
    </xf>
    <xf numFmtId="1" fontId="19" fillId="0" borderId="2" xfId="8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76" fontId="20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9"/>
  <sheetViews>
    <sheetView tabSelected="1" topLeftCell="E1" workbookViewId="0">
      <selection activeCell="AC1" sqref="AC1"/>
    </sheetView>
  </sheetViews>
  <sheetFormatPr defaultColWidth="9" defaultRowHeight="13.5"/>
  <cols>
    <col min="1" max="1" width="4.875" customWidth="1"/>
    <col min="3" max="3" width="9.875" customWidth="1"/>
    <col min="5" max="5" width="9.375" style="29"/>
    <col min="6" max="6" width="9" style="29"/>
    <col min="8" max="9" width="9" style="29"/>
    <col min="11" max="11" width="9.375" style="29"/>
    <col min="12" max="12" width="9" style="29"/>
    <col min="14" max="15" width="9" style="29"/>
    <col min="17" max="18" width="9" style="29"/>
    <col min="20" max="21" width="9" style="29"/>
    <col min="23" max="24" width="9" style="29"/>
    <col min="26" max="28" width="9.375" style="29"/>
  </cols>
  <sheetData>
    <row r="1" ht="20.25" spans="1:28">
      <c r="A1" s="104" t="s">
        <v>0</v>
      </c>
      <c r="B1" s="104"/>
      <c r="C1" s="104"/>
      <c r="D1" s="104"/>
      <c r="E1" s="105"/>
      <c r="F1" s="105"/>
      <c r="G1" s="104"/>
      <c r="H1" s="105"/>
      <c r="I1" s="105"/>
      <c r="J1" s="104"/>
      <c r="K1" s="105"/>
      <c r="L1" s="105"/>
      <c r="M1" s="104"/>
      <c r="N1" s="105"/>
      <c r="O1" s="105"/>
      <c r="P1" s="104"/>
      <c r="Q1" s="105"/>
      <c r="R1" s="105"/>
      <c r="S1" s="104"/>
      <c r="T1" s="105"/>
      <c r="U1" s="105"/>
      <c r="V1" s="104"/>
      <c r="W1" s="105"/>
      <c r="X1" s="105"/>
      <c r="Y1" s="104"/>
      <c r="Z1" s="105"/>
      <c r="AA1" s="105"/>
      <c r="AB1" s="105"/>
    </row>
    <row r="2" ht="18.75" spans="1:28">
      <c r="A2" s="106" t="s">
        <v>1</v>
      </c>
      <c r="B2" s="107" t="s">
        <v>2</v>
      </c>
      <c r="C2" s="107" t="s">
        <v>3</v>
      </c>
      <c r="D2" s="108" t="s">
        <v>4</v>
      </c>
      <c r="E2" s="109"/>
      <c r="F2" s="109"/>
      <c r="G2" s="108" t="s">
        <v>5</v>
      </c>
      <c r="H2" s="109"/>
      <c r="I2" s="109"/>
      <c r="J2" s="108" t="s">
        <v>6</v>
      </c>
      <c r="K2" s="109"/>
      <c r="L2" s="109"/>
      <c r="M2" s="108" t="s">
        <v>7</v>
      </c>
      <c r="N2" s="109"/>
      <c r="O2" s="109"/>
      <c r="P2" s="108" t="s">
        <v>8</v>
      </c>
      <c r="Q2" s="109"/>
      <c r="R2" s="109"/>
      <c r="S2" s="108" t="s">
        <v>9</v>
      </c>
      <c r="T2" s="109"/>
      <c r="U2" s="109"/>
      <c r="V2" s="108" t="s">
        <v>10</v>
      </c>
      <c r="W2" s="109"/>
      <c r="X2" s="109"/>
      <c r="Y2" s="130" t="s">
        <v>11</v>
      </c>
      <c r="Z2" s="131"/>
      <c r="AA2" s="131"/>
      <c r="AB2" s="131"/>
    </row>
    <row r="3" ht="14.25" spans="1:28">
      <c r="A3" s="110"/>
      <c r="B3" s="111"/>
      <c r="C3" s="111"/>
      <c r="D3" s="112" t="s">
        <v>12</v>
      </c>
      <c r="E3" s="113" t="s">
        <v>13</v>
      </c>
      <c r="F3" s="113" t="s">
        <v>14</v>
      </c>
      <c r="G3" s="112" t="s">
        <v>12</v>
      </c>
      <c r="H3" s="113" t="s">
        <v>13</v>
      </c>
      <c r="I3" s="113" t="s">
        <v>14</v>
      </c>
      <c r="J3" s="124" t="s">
        <v>12</v>
      </c>
      <c r="K3" s="113" t="s">
        <v>13</v>
      </c>
      <c r="L3" s="113" t="s">
        <v>14</v>
      </c>
      <c r="M3" s="112" t="s">
        <v>12</v>
      </c>
      <c r="N3" s="113" t="s">
        <v>13</v>
      </c>
      <c r="O3" s="113" t="s">
        <v>14</v>
      </c>
      <c r="P3" s="112" t="s">
        <v>12</v>
      </c>
      <c r="Q3" s="113" t="s">
        <v>13</v>
      </c>
      <c r="R3" s="113" t="s">
        <v>14</v>
      </c>
      <c r="S3" s="112" t="s">
        <v>12</v>
      </c>
      <c r="T3" s="113" t="s">
        <v>13</v>
      </c>
      <c r="U3" s="113" t="s">
        <v>14</v>
      </c>
      <c r="V3" s="112" t="s">
        <v>12</v>
      </c>
      <c r="W3" s="113" t="s">
        <v>13</v>
      </c>
      <c r="X3" s="113" t="s">
        <v>14</v>
      </c>
      <c r="Y3" s="132" t="s">
        <v>12</v>
      </c>
      <c r="Z3" s="133" t="s">
        <v>13</v>
      </c>
      <c r="AA3" s="133" t="s">
        <v>14</v>
      </c>
      <c r="AB3" s="133" t="s">
        <v>15</v>
      </c>
    </row>
    <row r="4" ht="14.25" spans="1:28">
      <c r="A4" s="114">
        <v>1</v>
      </c>
      <c r="B4" s="114" t="s">
        <v>16</v>
      </c>
      <c r="C4" s="114" t="s">
        <v>17</v>
      </c>
      <c r="D4" s="114"/>
      <c r="E4" s="115"/>
      <c r="F4" s="115"/>
      <c r="G4" s="114">
        <v>5</v>
      </c>
      <c r="H4" s="115">
        <f>9*G4</f>
        <v>45</v>
      </c>
      <c r="I4" s="115">
        <v>15</v>
      </c>
      <c r="J4" s="125"/>
      <c r="K4" s="126"/>
      <c r="L4" s="126"/>
      <c r="M4" s="127"/>
      <c r="N4" s="115"/>
      <c r="O4" s="115"/>
      <c r="P4" s="27"/>
      <c r="Q4" s="116"/>
      <c r="R4" s="116"/>
      <c r="S4" s="27"/>
      <c r="T4" s="116"/>
      <c r="U4" s="116"/>
      <c r="V4" s="27"/>
      <c r="W4" s="116"/>
      <c r="X4" s="116"/>
      <c r="Y4" s="134">
        <f t="shared" ref="Y4:AA4" si="0">SUM(D4+G4+J4+M4+P4+S4+V4)</f>
        <v>5</v>
      </c>
      <c r="Z4" s="116">
        <f t="shared" si="0"/>
        <v>45</v>
      </c>
      <c r="AA4" s="116">
        <f t="shared" si="0"/>
        <v>15</v>
      </c>
      <c r="AB4" s="116">
        <f t="shared" ref="AB4:AB59" si="1">SUM(Z4+AA4)</f>
        <v>60</v>
      </c>
    </row>
    <row r="5" ht="14.25" spans="1:28">
      <c r="A5" s="114">
        <v>2</v>
      </c>
      <c r="B5" s="114" t="s">
        <v>18</v>
      </c>
      <c r="C5" s="114" t="s">
        <v>17</v>
      </c>
      <c r="D5" s="114"/>
      <c r="E5" s="115"/>
      <c r="F5" s="116"/>
      <c r="G5" s="114">
        <v>10</v>
      </c>
      <c r="H5" s="115">
        <f>9*G5</f>
        <v>90</v>
      </c>
      <c r="I5" s="115">
        <v>15</v>
      </c>
      <c r="J5" s="114"/>
      <c r="K5" s="126"/>
      <c r="L5" s="115"/>
      <c r="M5" s="127"/>
      <c r="N5" s="115"/>
      <c r="O5" s="115"/>
      <c r="P5" s="27"/>
      <c r="Q5" s="116"/>
      <c r="R5" s="116"/>
      <c r="S5" s="27"/>
      <c r="T5" s="116"/>
      <c r="U5" s="116"/>
      <c r="V5" s="27"/>
      <c r="W5" s="116"/>
      <c r="X5" s="129"/>
      <c r="Y5" s="134">
        <f t="shared" ref="Y5:AA5" si="2">SUM(D5+G5+J5+M5+P5+S5+V5)</f>
        <v>10</v>
      </c>
      <c r="Z5" s="116">
        <f t="shared" si="2"/>
        <v>90</v>
      </c>
      <c r="AA5" s="116">
        <f t="shared" si="2"/>
        <v>15</v>
      </c>
      <c r="AB5" s="116">
        <f t="shared" si="1"/>
        <v>105</v>
      </c>
    </row>
    <row r="6" ht="14.25" spans="1:28">
      <c r="A6" s="114">
        <v>3</v>
      </c>
      <c r="B6" s="114" t="s">
        <v>19</v>
      </c>
      <c r="C6" s="114" t="s">
        <v>17</v>
      </c>
      <c r="D6" s="114">
        <v>15</v>
      </c>
      <c r="E6" s="115">
        <f>9*D6</f>
        <v>135</v>
      </c>
      <c r="F6" s="116">
        <v>40</v>
      </c>
      <c r="G6" s="114"/>
      <c r="H6" s="115"/>
      <c r="I6" s="115"/>
      <c r="J6" s="114">
        <v>3</v>
      </c>
      <c r="K6" s="126">
        <f>8*J6</f>
        <v>24</v>
      </c>
      <c r="L6" s="115">
        <v>14.9</v>
      </c>
      <c r="M6" s="128"/>
      <c r="N6" s="115"/>
      <c r="O6" s="115"/>
      <c r="P6" s="27"/>
      <c r="Q6" s="116"/>
      <c r="R6" s="116"/>
      <c r="S6" s="27"/>
      <c r="T6" s="116"/>
      <c r="U6" s="116"/>
      <c r="V6" s="27"/>
      <c r="W6" s="116"/>
      <c r="X6" s="116"/>
      <c r="Y6" s="134">
        <f t="shared" ref="Y6:AA6" si="3">SUM(D6+G6+J6+M6+P6+S6+V6)</f>
        <v>18</v>
      </c>
      <c r="Z6" s="116">
        <f t="shared" si="3"/>
        <v>159</v>
      </c>
      <c r="AA6" s="116">
        <f t="shared" si="3"/>
        <v>54.9</v>
      </c>
      <c r="AB6" s="116">
        <f t="shared" si="1"/>
        <v>213.9</v>
      </c>
    </row>
    <row r="7" ht="14.25" spans="1:28">
      <c r="A7" s="114">
        <v>4</v>
      </c>
      <c r="B7" s="114" t="s">
        <v>20</v>
      </c>
      <c r="C7" s="114" t="s">
        <v>17</v>
      </c>
      <c r="D7" s="114"/>
      <c r="E7" s="115"/>
      <c r="F7" s="115"/>
      <c r="G7" s="114"/>
      <c r="H7" s="115"/>
      <c r="I7" s="115"/>
      <c r="J7" s="114"/>
      <c r="K7" s="126"/>
      <c r="L7" s="115"/>
      <c r="M7" s="128"/>
      <c r="N7" s="115"/>
      <c r="O7" s="115"/>
      <c r="P7" s="27"/>
      <c r="Q7" s="116"/>
      <c r="R7" s="116"/>
      <c r="S7" s="27"/>
      <c r="T7" s="116"/>
      <c r="U7" s="116"/>
      <c r="V7" s="27">
        <v>1</v>
      </c>
      <c r="W7" s="116">
        <f>9*V7</f>
        <v>9</v>
      </c>
      <c r="X7" s="116">
        <v>8</v>
      </c>
      <c r="Y7" s="134">
        <f t="shared" ref="Y7:AA7" si="4">SUM(D7+G7+J7+M7+P7+S7+V7)</f>
        <v>1</v>
      </c>
      <c r="Z7" s="116">
        <f t="shared" si="4"/>
        <v>9</v>
      </c>
      <c r="AA7" s="116">
        <f t="shared" si="4"/>
        <v>8</v>
      </c>
      <c r="AB7" s="116">
        <f t="shared" si="1"/>
        <v>17</v>
      </c>
    </row>
    <row r="8" ht="14.25" spans="1:28">
      <c r="A8" s="114">
        <v>5</v>
      </c>
      <c r="B8" s="114" t="s">
        <v>21</v>
      </c>
      <c r="C8" s="114" t="s">
        <v>17</v>
      </c>
      <c r="D8" s="114"/>
      <c r="E8" s="115"/>
      <c r="F8" s="115"/>
      <c r="G8" s="114"/>
      <c r="H8" s="115"/>
      <c r="I8" s="115"/>
      <c r="J8" s="114"/>
      <c r="K8" s="126"/>
      <c r="L8" s="115"/>
      <c r="M8" s="128"/>
      <c r="N8" s="115"/>
      <c r="O8" s="115"/>
      <c r="P8" s="27"/>
      <c r="Q8" s="116"/>
      <c r="R8" s="116"/>
      <c r="S8" s="27"/>
      <c r="T8" s="116"/>
      <c r="U8" s="116"/>
      <c r="V8" s="27">
        <v>14</v>
      </c>
      <c r="W8" s="116">
        <f>9*V8</f>
        <v>126</v>
      </c>
      <c r="X8" s="116">
        <v>33</v>
      </c>
      <c r="Y8" s="134">
        <f t="shared" ref="Y8:AA8" si="5">SUM(D8+G8+J8+M8+P8+S8+V8)</f>
        <v>14</v>
      </c>
      <c r="Z8" s="116">
        <f t="shared" si="5"/>
        <v>126</v>
      </c>
      <c r="AA8" s="116">
        <f t="shared" si="5"/>
        <v>33</v>
      </c>
      <c r="AB8" s="116">
        <f t="shared" si="1"/>
        <v>159</v>
      </c>
    </row>
    <row r="9" ht="14.25" spans="1:28">
      <c r="A9" s="114">
        <v>6</v>
      </c>
      <c r="B9" s="114" t="s">
        <v>22</v>
      </c>
      <c r="C9" s="114" t="s">
        <v>17</v>
      </c>
      <c r="D9" s="114"/>
      <c r="E9" s="115"/>
      <c r="F9" s="115"/>
      <c r="G9" s="114"/>
      <c r="H9" s="115"/>
      <c r="I9" s="115"/>
      <c r="J9" s="114"/>
      <c r="K9" s="126"/>
      <c r="L9" s="115"/>
      <c r="M9" s="128">
        <v>10</v>
      </c>
      <c r="N9" s="115">
        <f>9*M9</f>
        <v>90</v>
      </c>
      <c r="O9" s="116">
        <v>24.4</v>
      </c>
      <c r="P9" s="27"/>
      <c r="Q9" s="116"/>
      <c r="R9" s="116"/>
      <c r="S9" s="27"/>
      <c r="T9" s="116"/>
      <c r="U9" s="116"/>
      <c r="V9" s="27"/>
      <c r="W9" s="116"/>
      <c r="X9" s="116"/>
      <c r="Y9" s="134">
        <f t="shared" ref="Y9:AA9" si="6">SUM(D9+G9+J9+M9+P9+S9+V9)</f>
        <v>10</v>
      </c>
      <c r="Z9" s="116">
        <f t="shared" si="6"/>
        <v>90</v>
      </c>
      <c r="AA9" s="116">
        <f t="shared" si="6"/>
        <v>24.4</v>
      </c>
      <c r="AB9" s="116">
        <f t="shared" si="1"/>
        <v>114.4</v>
      </c>
    </row>
    <row r="10" ht="14.25" spans="1:28">
      <c r="A10" s="114">
        <v>7</v>
      </c>
      <c r="B10" s="114" t="s">
        <v>23</v>
      </c>
      <c r="C10" s="114" t="s">
        <v>24</v>
      </c>
      <c r="D10" s="114"/>
      <c r="E10" s="115"/>
      <c r="F10" s="115"/>
      <c r="G10" s="114"/>
      <c r="H10" s="115"/>
      <c r="I10" s="115"/>
      <c r="J10" s="125"/>
      <c r="K10" s="126"/>
      <c r="L10" s="126"/>
      <c r="M10" s="128"/>
      <c r="N10" s="115"/>
      <c r="O10" s="115"/>
      <c r="P10" s="27"/>
      <c r="Q10" s="116"/>
      <c r="R10" s="116">
        <v>26.4</v>
      </c>
      <c r="S10" s="27"/>
      <c r="T10" s="116"/>
      <c r="U10" s="116"/>
      <c r="V10" s="27"/>
      <c r="W10" s="116"/>
      <c r="X10" s="116"/>
      <c r="Y10" s="134">
        <f t="shared" ref="Y10:AA10" si="7">SUM(D10+G10+J10+M10+P10+S10+V10)</f>
        <v>0</v>
      </c>
      <c r="Z10" s="116">
        <f t="shared" si="7"/>
        <v>0</v>
      </c>
      <c r="AA10" s="116">
        <f t="shared" si="7"/>
        <v>26.4</v>
      </c>
      <c r="AB10" s="116">
        <f t="shared" si="1"/>
        <v>26.4</v>
      </c>
    </row>
    <row r="11" ht="14.25" spans="1:28">
      <c r="A11" s="114">
        <v>8</v>
      </c>
      <c r="B11" s="114" t="s">
        <v>25</v>
      </c>
      <c r="C11" s="114" t="s">
        <v>17</v>
      </c>
      <c r="D11" s="114"/>
      <c r="E11" s="115"/>
      <c r="F11" s="115"/>
      <c r="G11" s="114"/>
      <c r="H11" s="115"/>
      <c r="I11" s="115"/>
      <c r="J11" s="114"/>
      <c r="K11" s="126"/>
      <c r="L11" s="115"/>
      <c r="M11" s="128"/>
      <c r="N11" s="115"/>
      <c r="O11" s="115"/>
      <c r="P11" s="27">
        <v>16</v>
      </c>
      <c r="Q11" s="116">
        <f>9*P11</f>
        <v>144</v>
      </c>
      <c r="R11" s="116">
        <v>46.1</v>
      </c>
      <c r="S11" s="27"/>
      <c r="T11" s="116"/>
      <c r="U11" s="116"/>
      <c r="V11" s="27"/>
      <c r="W11" s="116"/>
      <c r="X11" s="116"/>
      <c r="Y11" s="134">
        <f t="shared" ref="Y11:AA11" si="8">SUM(D11+G11+J11+M11+P11+S11+V11)</f>
        <v>16</v>
      </c>
      <c r="Z11" s="116">
        <f t="shared" si="8"/>
        <v>144</v>
      </c>
      <c r="AA11" s="116">
        <f t="shared" si="8"/>
        <v>46.1</v>
      </c>
      <c r="AB11" s="116">
        <f t="shared" si="1"/>
        <v>190.1</v>
      </c>
    </row>
    <row r="12" ht="14.25" spans="1:28">
      <c r="A12" s="114">
        <v>9</v>
      </c>
      <c r="B12" s="114" t="s">
        <v>26</v>
      </c>
      <c r="C12" s="114" t="s">
        <v>17</v>
      </c>
      <c r="D12" s="114"/>
      <c r="E12" s="115"/>
      <c r="F12" s="117"/>
      <c r="G12" s="114"/>
      <c r="H12" s="115"/>
      <c r="I12" s="115"/>
      <c r="J12" s="125">
        <v>3</v>
      </c>
      <c r="K12" s="126">
        <f>8*J12</f>
        <v>24</v>
      </c>
      <c r="L12" s="126">
        <v>12.1</v>
      </c>
      <c r="M12" s="128">
        <v>7</v>
      </c>
      <c r="N12" s="115">
        <f>9*M12</f>
        <v>63</v>
      </c>
      <c r="O12" s="116">
        <v>29.27</v>
      </c>
      <c r="P12" s="27"/>
      <c r="Q12" s="116"/>
      <c r="R12" s="116"/>
      <c r="S12" s="27"/>
      <c r="T12" s="116"/>
      <c r="U12" s="116"/>
      <c r="V12" s="27"/>
      <c r="W12" s="116"/>
      <c r="X12" s="116"/>
      <c r="Y12" s="134">
        <f t="shared" ref="Y12:AA12" si="9">SUM(D12+G12+J12+M12+P12+S12+V12)</f>
        <v>10</v>
      </c>
      <c r="Z12" s="116">
        <f t="shared" si="9"/>
        <v>87</v>
      </c>
      <c r="AA12" s="116">
        <f t="shared" si="9"/>
        <v>41.37</v>
      </c>
      <c r="AB12" s="116">
        <f t="shared" si="1"/>
        <v>128.37</v>
      </c>
    </row>
    <row r="13" ht="14.25" spans="1:28">
      <c r="A13" s="114">
        <v>10</v>
      </c>
      <c r="B13" s="114" t="s">
        <v>27</v>
      </c>
      <c r="C13" s="114" t="s">
        <v>17</v>
      </c>
      <c r="D13" s="114"/>
      <c r="E13" s="115"/>
      <c r="F13" s="115"/>
      <c r="G13" s="114"/>
      <c r="H13" s="115"/>
      <c r="I13" s="115"/>
      <c r="J13" s="114"/>
      <c r="K13" s="126"/>
      <c r="L13" s="115"/>
      <c r="M13" s="128">
        <v>8</v>
      </c>
      <c r="N13" s="115">
        <f>9*M13</f>
        <v>72</v>
      </c>
      <c r="O13" s="116">
        <v>24.4</v>
      </c>
      <c r="P13" s="27"/>
      <c r="Q13" s="116"/>
      <c r="R13" s="116"/>
      <c r="S13" s="27"/>
      <c r="T13" s="116"/>
      <c r="U13" s="116"/>
      <c r="V13" s="27"/>
      <c r="W13" s="116"/>
      <c r="X13" s="116"/>
      <c r="Y13" s="134">
        <f t="shared" ref="Y13:AA13" si="10">SUM(D13+G13+J13+M13+P13+S13+V13)</f>
        <v>8</v>
      </c>
      <c r="Z13" s="116">
        <f t="shared" si="10"/>
        <v>72</v>
      </c>
      <c r="AA13" s="116">
        <f t="shared" si="10"/>
        <v>24.4</v>
      </c>
      <c r="AB13" s="116">
        <f t="shared" si="1"/>
        <v>96.4</v>
      </c>
    </row>
    <row r="14" ht="14.25" spans="1:28">
      <c r="A14" s="114">
        <v>11</v>
      </c>
      <c r="B14" s="114" t="s">
        <v>28</v>
      </c>
      <c r="C14" s="114" t="s">
        <v>17</v>
      </c>
      <c r="D14" s="114"/>
      <c r="E14" s="115"/>
      <c r="F14" s="115"/>
      <c r="G14" s="114"/>
      <c r="H14" s="115"/>
      <c r="I14" s="115"/>
      <c r="J14" s="125">
        <v>20</v>
      </c>
      <c r="K14" s="126">
        <f>8*J14</f>
        <v>160</v>
      </c>
      <c r="L14" s="126">
        <v>102.8</v>
      </c>
      <c r="M14" s="128"/>
      <c r="N14" s="115"/>
      <c r="O14" s="115"/>
      <c r="P14" s="27"/>
      <c r="Q14" s="116"/>
      <c r="R14" s="116"/>
      <c r="S14" s="27"/>
      <c r="T14" s="116"/>
      <c r="U14" s="116"/>
      <c r="V14" s="27"/>
      <c r="W14" s="116"/>
      <c r="X14" s="116"/>
      <c r="Y14" s="134">
        <f t="shared" ref="Y14:AA14" si="11">SUM(D14+G14+J14+M14+P14+S14+V14)</f>
        <v>20</v>
      </c>
      <c r="Z14" s="116">
        <f t="shared" si="11"/>
        <v>160</v>
      </c>
      <c r="AA14" s="116">
        <f t="shared" si="11"/>
        <v>102.8</v>
      </c>
      <c r="AB14" s="116">
        <f t="shared" si="1"/>
        <v>262.8</v>
      </c>
    </row>
    <row r="15" ht="14.25" spans="1:28">
      <c r="A15" s="114">
        <v>12</v>
      </c>
      <c r="B15" s="114" t="s">
        <v>29</v>
      </c>
      <c r="C15" s="114" t="s">
        <v>17</v>
      </c>
      <c r="D15" s="114"/>
      <c r="E15" s="115"/>
      <c r="F15" s="115"/>
      <c r="G15" s="114"/>
      <c r="H15" s="115"/>
      <c r="I15" s="115"/>
      <c r="J15" s="114"/>
      <c r="K15" s="126"/>
      <c r="L15" s="115"/>
      <c r="M15" s="128">
        <v>8</v>
      </c>
      <c r="N15" s="115">
        <f>9*M15</f>
        <v>72</v>
      </c>
      <c r="O15" s="116">
        <v>29.27</v>
      </c>
      <c r="P15" s="27"/>
      <c r="Q15" s="116"/>
      <c r="R15" s="116"/>
      <c r="S15" s="27"/>
      <c r="T15" s="116"/>
      <c r="U15" s="116"/>
      <c r="V15" s="27"/>
      <c r="W15" s="116"/>
      <c r="X15" s="116"/>
      <c r="Y15" s="134">
        <f t="shared" ref="Y15:AA15" si="12">SUM(D15+G15+J15+M15+P15+S15+V15)</f>
        <v>8</v>
      </c>
      <c r="Z15" s="116">
        <f t="shared" si="12"/>
        <v>72</v>
      </c>
      <c r="AA15" s="116">
        <f t="shared" si="12"/>
        <v>29.27</v>
      </c>
      <c r="AB15" s="116">
        <f t="shared" si="1"/>
        <v>101.27</v>
      </c>
    </row>
    <row r="16" ht="14.25" spans="1:28">
      <c r="A16" s="114">
        <v>13</v>
      </c>
      <c r="B16" s="114" t="s">
        <v>30</v>
      </c>
      <c r="C16" s="114" t="s">
        <v>17</v>
      </c>
      <c r="D16" s="114"/>
      <c r="E16" s="115"/>
      <c r="F16" s="117"/>
      <c r="G16" s="114"/>
      <c r="H16" s="115"/>
      <c r="I16" s="115"/>
      <c r="J16" s="125">
        <v>8</v>
      </c>
      <c r="K16" s="126">
        <f>8*J16</f>
        <v>64</v>
      </c>
      <c r="L16" s="126">
        <v>24.3</v>
      </c>
      <c r="M16" s="128"/>
      <c r="N16" s="115"/>
      <c r="O16" s="115"/>
      <c r="P16" s="27"/>
      <c r="Q16" s="116"/>
      <c r="R16" s="116"/>
      <c r="S16" s="27"/>
      <c r="T16" s="116"/>
      <c r="U16" s="116"/>
      <c r="V16" s="27"/>
      <c r="W16" s="116"/>
      <c r="X16" s="116"/>
      <c r="Y16" s="134">
        <f t="shared" ref="Y16:AA16" si="13">SUM(D16+G16+J16+M16+P16+S16+V16)</f>
        <v>8</v>
      </c>
      <c r="Z16" s="116">
        <f t="shared" si="13"/>
        <v>64</v>
      </c>
      <c r="AA16" s="116">
        <f t="shared" si="13"/>
        <v>24.3</v>
      </c>
      <c r="AB16" s="116">
        <f t="shared" si="1"/>
        <v>88.3</v>
      </c>
    </row>
    <row r="17" ht="14.25" spans="1:28">
      <c r="A17" s="114">
        <v>14</v>
      </c>
      <c r="B17" s="118" t="s">
        <v>31</v>
      </c>
      <c r="C17" s="114" t="s">
        <v>24</v>
      </c>
      <c r="D17" s="114">
        <v>3</v>
      </c>
      <c r="E17" s="115">
        <f>9*D17</f>
        <v>27</v>
      </c>
      <c r="F17" s="115">
        <v>15</v>
      </c>
      <c r="G17" s="114"/>
      <c r="H17" s="115"/>
      <c r="I17" s="115"/>
      <c r="J17" s="114"/>
      <c r="K17" s="126"/>
      <c r="L17" s="115"/>
      <c r="M17" s="128"/>
      <c r="N17" s="115"/>
      <c r="O17" s="115"/>
      <c r="P17" s="27"/>
      <c r="Q17" s="116"/>
      <c r="R17" s="116"/>
      <c r="S17" s="27"/>
      <c r="T17" s="116"/>
      <c r="U17" s="116"/>
      <c r="V17" s="27"/>
      <c r="W17" s="116"/>
      <c r="X17" s="116"/>
      <c r="Y17" s="134">
        <f t="shared" ref="Y17:AA17" si="14">SUM(D17+G17+J17+M17+P17+S17+V17)</f>
        <v>3</v>
      </c>
      <c r="Z17" s="116">
        <f t="shared" si="14"/>
        <v>27</v>
      </c>
      <c r="AA17" s="116">
        <f t="shared" si="14"/>
        <v>15</v>
      </c>
      <c r="AB17" s="116">
        <f t="shared" si="1"/>
        <v>42</v>
      </c>
    </row>
    <row r="18" ht="14.25" spans="1:28">
      <c r="A18" s="114">
        <v>15</v>
      </c>
      <c r="B18" s="114" t="s">
        <v>32</v>
      </c>
      <c r="C18" s="114" t="s">
        <v>17</v>
      </c>
      <c r="D18" s="114"/>
      <c r="E18" s="115"/>
      <c r="F18" s="117"/>
      <c r="G18" s="114"/>
      <c r="H18" s="115"/>
      <c r="I18" s="115"/>
      <c r="J18" s="125">
        <v>20</v>
      </c>
      <c r="K18" s="126">
        <f>8*J18</f>
        <v>160</v>
      </c>
      <c r="L18" s="126">
        <v>110.2</v>
      </c>
      <c r="M18" s="128"/>
      <c r="N18" s="115"/>
      <c r="O18" s="115"/>
      <c r="P18" s="27"/>
      <c r="Q18" s="116"/>
      <c r="R18" s="116"/>
      <c r="S18" s="27"/>
      <c r="T18" s="116"/>
      <c r="U18" s="116"/>
      <c r="V18" s="27"/>
      <c r="W18" s="116"/>
      <c r="X18" s="116"/>
      <c r="Y18" s="134">
        <f t="shared" ref="Y18:AA18" si="15">SUM(D18+G18+J18+M18+P18+S18+V18)</f>
        <v>20</v>
      </c>
      <c r="Z18" s="116">
        <f t="shared" si="15"/>
        <v>160</v>
      </c>
      <c r="AA18" s="116">
        <f t="shared" si="15"/>
        <v>110.2</v>
      </c>
      <c r="AB18" s="116">
        <f t="shared" si="1"/>
        <v>270.2</v>
      </c>
    </row>
    <row r="19" ht="14.25" spans="1:28">
      <c r="A19" s="114">
        <v>16</v>
      </c>
      <c r="B19" s="118" t="s">
        <v>33</v>
      </c>
      <c r="C19" s="114" t="s">
        <v>34</v>
      </c>
      <c r="D19" s="114">
        <v>3</v>
      </c>
      <c r="E19" s="115">
        <f>9*D19</f>
        <v>27</v>
      </c>
      <c r="F19" s="115">
        <v>0</v>
      </c>
      <c r="G19" s="114"/>
      <c r="H19" s="115"/>
      <c r="I19" s="115"/>
      <c r="J19" s="125"/>
      <c r="K19" s="126"/>
      <c r="L19" s="126"/>
      <c r="M19" s="128"/>
      <c r="N19" s="115"/>
      <c r="O19" s="115"/>
      <c r="P19" s="27"/>
      <c r="Q19" s="116"/>
      <c r="R19" s="116"/>
      <c r="S19" s="27"/>
      <c r="T19" s="116"/>
      <c r="U19" s="116"/>
      <c r="V19" s="27"/>
      <c r="W19" s="116"/>
      <c r="X19" s="116"/>
      <c r="Y19" s="134">
        <f t="shared" ref="Y19:AA19" si="16">SUM(D19+G19+J19+M19+P19+S19+V19)</f>
        <v>3</v>
      </c>
      <c r="Z19" s="116">
        <f t="shared" si="16"/>
        <v>27</v>
      </c>
      <c r="AA19" s="116">
        <f t="shared" si="16"/>
        <v>0</v>
      </c>
      <c r="AB19" s="116">
        <f t="shared" si="1"/>
        <v>27</v>
      </c>
    </row>
    <row r="20" ht="14.25" spans="1:28">
      <c r="A20" s="114">
        <v>17</v>
      </c>
      <c r="B20" s="118" t="s">
        <v>35</v>
      </c>
      <c r="C20" s="114" t="s">
        <v>17</v>
      </c>
      <c r="D20" s="114"/>
      <c r="E20" s="115"/>
      <c r="F20" s="115"/>
      <c r="G20" s="114"/>
      <c r="H20" s="115"/>
      <c r="I20" s="115"/>
      <c r="J20" s="114"/>
      <c r="K20" s="126"/>
      <c r="L20" s="115"/>
      <c r="M20" s="128"/>
      <c r="N20" s="115"/>
      <c r="O20" s="115"/>
      <c r="P20" s="27">
        <v>17</v>
      </c>
      <c r="Q20" s="116">
        <f>9*P20</f>
        <v>153</v>
      </c>
      <c r="R20" s="116">
        <v>46.1</v>
      </c>
      <c r="S20" s="27"/>
      <c r="T20" s="116"/>
      <c r="U20" s="116"/>
      <c r="V20" s="27"/>
      <c r="W20" s="116"/>
      <c r="X20" s="116"/>
      <c r="Y20" s="134">
        <f t="shared" ref="Y20:AA20" si="17">SUM(D20+G20+J20+M20+P20+S20+V20)</f>
        <v>17</v>
      </c>
      <c r="Z20" s="116">
        <f t="shared" si="17"/>
        <v>153</v>
      </c>
      <c r="AA20" s="116">
        <f t="shared" si="17"/>
        <v>46.1</v>
      </c>
      <c r="AB20" s="116">
        <f t="shared" si="1"/>
        <v>199.1</v>
      </c>
    </row>
    <row r="21" ht="14.25" spans="1:28">
      <c r="A21" s="114">
        <v>18</v>
      </c>
      <c r="B21" s="114" t="s">
        <v>36</v>
      </c>
      <c r="C21" s="114" t="s">
        <v>17</v>
      </c>
      <c r="D21" s="114">
        <v>15</v>
      </c>
      <c r="E21" s="115">
        <f>9*D21</f>
        <v>135</v>
      </c>
      <c r="F21" s="116">
        <v>52</v>
      </c>
      <c r="G21" s="114"/>
      <c r="H21" s="115"/>
      <c r="I21" s="115"/>
      <c r="J21" s="125">
        <v>3</v>
      </c>
      <c r="K21" s="126">
        <f>8*J21</f>
        <v>24</v>
      </c>
      <c r="L21" s="126">
        <v>25.2</v>
      </c>
      <c r="M21" s="128"/>
      <c r="N21" s="115"/>
      <c r="O21" s="115"/>
      <c r="P21" s="27"/>
      <c r="Q21" s="116"/>
      <c r="R21" s="116"/>
      <c r="S21" s="27"/>
      <c r="T21" s="116"/>
      <c r="U21" s="116"/>
      <c r="V21" s="27"/>
      <c r="W21" s="116"/>
      <c r="X21" s="116"/>
      <c r="Y21" s="134">
        <f t="shared" ref="Y21:AA21" si="18">SUM(D21+G21+J21+M21+P21+S21+V21)</f>
        <v>18</v>
      </c>
      <c r="Z21" s="116">
        <f t="shared" si="18"/>
        <v>159</v>
      </c>
      <c r="AA21" s="116">
        <f t="shared" si="18"/>
        <v>77.2</v>
      </c>
      <c r="AB21" s="116">
        <f t="shared" si="1"/>
        <v>236.2</v>
      </c>
    </row>
    <row r="22" ht="14.25" spans="1:28">
      <c r="A22" s="114">
        <v>19</v>
      </c>
      <c r="B22" s="114" t="s">
        <v>37</v>
      </c>
      <c r="C22" s="114" t="s">
        <v>17</v>
      </c>
      <c r="D22" s="114"/>
      <c r="E22" s="115"/>
      <c r="F22" s="115"/>
      <c r="G22" s="114">
        <v>4</v>
      </c>
      <c r="H22" s="115">
        <f>9*G22</f>
        <v>36</v>
      </c>
      <c r="I22" s="115">
        <v>10</v>
      </c>
      <c r="J22" s="114"/>
      <c r="K22" s="126"/>
      <c r="L22" s="115"/>
      <c r="M22" s="128"/>
      <c r="N22" s="115"/>
      <c r="O22" s="115"/>
      <c r="P22" s="27"/>
      <c r="Q22" s="116"/>
      <c r="R22" s="116"/>
      <c r="S22" s="27"/>
      <c r="T22" s="116"/>
      <c r="U22" s="116"/>
      <c r="V22" s="27"/>
      <c r="W22" s="116"/>
      <c r="X22" s="116"/>
      <c r="Y22" s="134">
        <f t="shared" ref="Y22:AA22" si="19">SUM(D22+G22+J22+M22+P22+S22+V22)</f>
        <v>4</v>
      </c>
      <c r="Z22" s="116">
        <f t="shared" si="19"/>
        <v>36</v>
      </c>
      <c r="AA22" s="116">
        <f t="shared" si="19"/>
        <v>10</v>
      </c>
      <c r="AB22" s="116">
        <f t="shared" si="1"/>
        <v>46</v>
      </c>
    </row>
    <row r="23" ht="14.25" spans="1:28">
      <c r="A23" s="114">
        <v>20</v>
      </c>
      <c r="B23" s="114" t="s">
        <v>38</v>
      </c>
      <c r="C23" s="114" t="s">
        <v>17</v>
      </c>
      <c r="D23" s="114"/>
      <c r="E23" s="115"/>
      <c r="F23" s="116"/>
      <c r="G23" s="114"/>
      <c r="H23" s="115"/>
      <c r="I23" s="115"/>
      <c r="J23" s="125">
        <v>20</v>
      </c>
      <c r="K23" s="126">
        <f>8*J23</f>
        <v>160</v>
      </c>
      <c r="L23" s="126">
        <v>110.7</v>
      </c>
      <c r="M23" s="128"/>
      <c r="N23" s="115"/>
      <c r="O23" s="115"/>
      <c r="P23" s="27"/>
      <c r="Q23" s="116"/>
      <c r="R23" s="116"/>
      <c r="S23" s="27"/>
      <c r="T23" s="116"/>
      <c r="U23" s="116"/>
      <c r="V23" s="27"/>
      <c r="W23" s="116"/>
      <c r="X23" s="116"/>
      <c r="Y23" s="134">
        <f t="shared" ref="Y23:AA23" si="20">SUM(D23+G23+J23+M23+P23+S23+V23)</f>
        <v>20</v>
      </c>
      <c r="Z23" s="116">
        <f t="shared" si="20"/>
        <v>160</v>
      </c>
      <c r="AA23" s="116">
        <f t="shared" si="20"/>
        <v>110.7</v>
      </c>
      <c r="AB23" s="116">
        <f t="shared" si="1"/>
        <v>270.7</v>
      </c>
    </row>
    <row r="24" ht="14.25" spans="1:28">
      <c r="A24" s="114">
        <v>21</v>
      </c>
      <c r="B24" s="114" t="s">
        <v>39</v>
      </c>
      <c r="C24" s="114" t="s">
        <v>17</v>
      </c>
      <c r="D24" s="114"/>
      <c r="E24" s="115"/>
      <c r="F24" s="115"/>
      <c r="G24" s="114">
        <v>10</v>
      </c>
      <c r="H24" s="115">
        <f>9*G24</f>
        <v>90</v>
      </c>
      <c r="I24" s="115">
        <v>30</v>
      </c>
      <c r="J24" s="114"/>
      <c r="K24" s="126"/>
      <c r="L24" s="115"/>
      <c r="M24" s="128"/>
      <c r="N24" s="115"/>
      <c r="O24" s="115"/>
      <c r="P24" s="27"/>
      <c r="Q24" s="116"/>
      <c r="R24" s="116"/>
      <c r="S24" s="27"/>
      <c r="T24" s="116"/>
      <c r="U24" s="116"/>
      <c r="V24" s="27"/>
      <c r="W24" s="116"/>
      <c r="X24" s="129"/>
      <c r="Y24" s="134">
        <f t="shared" ref="Y24:AA24" si="21">SUM(D24+G24+J24+M24+P24+S24+V24)</f>
        <v>10</v>
      </c>
      <c r="Z24" s="116">
        <f t="shared" si="21"/>
        <v>90</v>
      </c>
      <c r="AA24" s="116">
        <f t="shared" si="21"/>
        <v>30</v>
      </c>
      <c r="AB24" s="116">
        <f t="shared" si="1"/>
        <v>120</v>
      </c>
    </row>
    <row r="25" ht="14.25" spans="1:28">
      <c r="A25" s="114">
        <v>22</v>
      </c>
      <c r="B25" s="118" t="s">
        <v>40</v>
      </c>
      <c r="C25" s="114" t="s">
        <v>17</v>
      </c>
      <c r="D25" s="114"/>
      <c r="E25" s="115"/>
      <c r="F25" s="115"/>
      <c r="G25" s="114"/>
      <c r="H25" s="115"/>
      <c r="I25" s="115"/>
      <c r="J25" s="114"/>
      <c r="K25" s="126"/>
      <c r="L25" s="115"/>
      <c r="M25" s="128"/>
      <c r="N25" s="115"/>
      <c r="O25" s="115"/>
      <c r="P25" s="27">
        <v>16</v>
      </c>
      <c r="Q25" s="116">
        <f>9*P25</f>
        <v>144</v>
      </c>
      <c r="R25" s="116">
        <v>50.5</v>
      </c>
      <c r="S25" s="27"/>
      <c r="T25" s="116"/>
      <c r="U25" s="116"/>
      <c r="V25" s="27"/>
      <c r="W25" s="116"/>
      <c r="X25" s="116"/>
      <c r="Y25" s="134">
        <f t="shared" ref="Y25:AA25" si="22">SUM(D25+G25+J25+M25+P25+S25+V25)</f>
        <v>16</v>
      </c>
      <c r="Z25" s="116">
        <f t="shared" si="22"/>
        <v>144</v>
      </c>
      <c r="AA25" s="116">
        <f t="shared" si="22"/>
        <v>50.5</v>
      </c>
      <c r="AB25" s="116">
        <f t="shared" si="1"/>
        <v>194.5</v>
      </c>
    </row>
    <row r="26" ht="14.25" spans="1:28">
      <c r="A26" s="114">
        <v>23</v>
      </c>
      <c r="B26" s="114" t="s">
        <v>41</v>
      </c>
      <c r="C26" s="114" t="s">
        <v>17</v>
      </c>
      <c r="D26" s="114"/>
      <c r="E26" s="115"/>
      <c r="F26" s="115"/>
      <c r="G26" s="114">
        <v>10</v>
      </c>
      <c r="H26" s="115">
        <f>9*G26</f>
        <v>90</v>
      </c>
      <c r="I26" s="115">
        <v>23</v>
      </c>
      <c r="J26" s="114"/>
      <c r="K26" s="126"/>
      <c r="L26" s="115"/>
      <c r="M26" s="128"/>
      <c r="N26" s="115"/>
      <c r="O26" s="115"/>
      <c r="P26" s="27"/>
      <c r="Q26" s="116"/>
      <c r="R26" s="116"/>
      <c r="S26" s="27"/>
      <c r="T26" s="116"/>
      <c r="U26" s="116"/>
      <c r="V26" s="27"/>
      <c r="W26" s="116"/>
      <c r="X26" s="116"/>
      <c r="Y26" s="134">
        <f t="shared" ref="Y26:AA26" si="23">SUM(D26+G26+J26+M26+P26+S26+V26)</f>
        <v>10</v>
      </c>
      <c r="Z26" s="116">
        <f t="shared" si="23"/>
        <v>90</v>
      </c>
      <c r="AA26" s="116">
        <f t="shared" si="23"/>
        <v>23</v>
      </c>
      <c r="AB26" s="116">
        <f t="shared" si="1"/>
        <v>113</v>
      </c>
    </row>
    <row r="27" ht="14.25" spans="1:28">
      <c r="A27" s="114">
        <v>24</v>
      </c>
      <c r="B27" s="114" t="s">
        <v>42</v>
      </c>
      <c r="C27" s="114" t="s">
        <v>17</v>
      </c>
      <c r="D27" s="114">
        <v>15</v>
      </c>
      <c r="E27" s="115">
        <f>9*D27</f>
        <v>135</v>
      </c>
      <c r="F27" s="116">
        <v>53</v>
      </c>
      <c r="G27" s="114"/>
      <c r="H27" s="115"/>
      <c r="I27" s="115"/>
      <c r="J27" s="114">
        <v>3</v>
      </c>
      <c r="K27" s="126">
        <f>8*J27</f>
        <v>24</v>
      </c>
      <c r="L27" s="126">
        <v>12.1</v>
      </c>
      <c r="M27" s="128"/>
      <c r="N27" s="115"/>
      <c r="O27" s="115"/>
      <c r="P27" s="27"/>
      <c r="Q27" s="116"/>
      <c r="R27" s="116"/>
      <c r="S27" s="27"/>
      <c r="T27" s="116"/>
      <c r="U27" s="116"/>
      <c r="V27" s="27"/>
      <c r="W27" s="116"/>
      <c r="X27" s="116"/>
      <c r="Y27" s="134">
        <f t="shared" ref="Y27:AA27" si="24">SUM(D27+G27+J27+M27+P27+S27+V27)</f>
        <v>18</v>
      </c>
      <c r="Z27" s="116">
        <f t="shared" si="24"/>
        <v>159</v>
      </c>
      <c r="AA27" s="116">
        <f t="shared" si="24"/>
        <v>65.1</v>
      </c>
      <c r="AB27" s="116">
        <f t="shared" si="1"/>
        <v>224.1</v>
      </c>
    </row>
    <row r="28" ht="14.25" spans="1:28">
      <c r="A28" s="114">
        <v>25</v>
      </c>
      <c r="B28" s="114" t="s">
        <v>43</v>
      </c>
      <c r="C28" s="114" t="s">
        <v>17</v>
      </c>
      <c r="D28" s="114"/>
      <c r="E28" s="115"/>
      <c r="F28" s="115"/>
      <c r="G28" s="114"/>
      <c r="H28" s="115"/>
      <c r="I28" s="115"/>
      <c r="J28" s="114"/>
      <c r="K28" s="126"/>
      <c r="L28" s="115"/>
      <c r="M28" s="128">
        <v>10</v>
      </c>
      <c r="N28" s="115">
        <f>9*M28</f>
        <v>90</v>
      </c>
      <c r="O28" s="116">
        <v>24.4</v>
      </c>
      <c r="P28" s="27"/>
      <c r="Q28" s="116"/>
      <c r="R28" s="116"/>
      <c r="S28" s="27"/>
      <c r="T28" s="116"/>
      <c r="U28" s="116"/>
      <c r="V28" s="27"/>
      <c r="W28" s="116"/>
      <c r="X28" s="116"/>
      <c r="Y28" s="134">
        <f t="shared" ref="Y28:AA28" si="25">SUM(D28+G28+J28+M28+P28+S28+V28)</f>
        <v>10</v>
      </c>
      <c r="Z28" s="116">
        <f t="shared" si="25"/>
        <v>90</v>
      </c>
      <c r="AA28" s="116">
        <f t="shared" si="25"/>
        <v>24.4</v>
      </c>
      <c r="AB28" s="116">
        <f t="shared" si="1"/>
        <v>114.4</v>
      </c>
    </row>
    <row r="29" ht="14.25" spans="1:28">
      <c r="A29" s="114">
        <v>26</v>
      </c>
      <c r="B29" s="114" t="s">
        <v>44</v>
      </c>
      <c r="C29" s="114" t="s">
        <v>17</v>
      </c>
      <c r="D29" s="114"/>
      <c r="E29" s="115"/>
      <c r="F29" s="115"/>
      <c r="G29" s="114">
        <v>10</v>
      </c>
      <c r="H29" s="115">
        <f>9*G29</f>
        <v>90</v>
      </c>
      <c r="I29" s="115">
        <v>31</v>
      </c>
      <c r="J29" s="114"/>
      <c r="K29" s="126"/>
      <c r="L29" s="115"/>
      <c r="M29" s="128"/>
      <c r="N29" s="115"/>
      <c r="O29" s="115"/>
      <c r="P29" s="27"/>
      <c r="Q29" s="116"/>
      <c r="R29" s="116"/>
      <c r="S29" s="27"/>
      <c r="T29" s="116"/>
      <c r="U29" s="116"/>
      <c r="V29" s="27"/>
      <c r="W29" s="116"/>
      <c r="X29" s="129"/>
      <c r="Y29" s="134">
        <f t="shared" ref="Y29:AA29" si="26">SUM(D29+G29+J29+M29+P29+S29+V29)</f>
        <v>10</v>
      </c>
      <c r="Z29" s="116">
        <f t="shared" si="26"/>
        <v>90</v>
      </c>
      <c r="AA29" s="116">
        <f t="shared" si="26"/>
        <v>31</v>
      </c>
      <c r="AB29" s="116">
        <f t="shared" si="1"/>
        <v>121</v>
      </c>
    </row>
    <row r="30" ht="14.25" spans="1:28">
      <c r="A30" s="114">
        <v>27</v>
      </c>
      <c r="B30" s="118" t="s">
        <v>45</v>
      </c>
      <c r="C30" s="114" t="s">
        <v>17</v>
      </c>
      <c r="D30" s="114">
        <v>15</v>
      </c>
      <c r="E30" s="115">
        <f>9*D30</f>
        <v>135</v>
      </c>
      <c r="F30" s="116">
        <v>36</v>
      </c>
      <c r="G30" s="114"/>
      <c r="H30" s="115"/>
      <c r="I30" s="115"/>
      <c r="J30" s="125">
        <v>3</v>
      </c>
      <c r="K30" s="126">
        <f>8*J30</f>
        <v>24</v>
      </c>
      <c r="L30" s="126">
        <v>12.1</v>
      </c>
      <c r="M30" s="128"/>
      <c r="N30" s="115"/>
      <c r="O30" s="115"/>
      <c r="P30" s="27"/>
      <c r="Q30" s="116"/>
      <c r="R30" s="116"/>
      <c r="S30" s="27"/>
      <c r="T30" s="116"/>
      <c r="U30" s="116"/>
      <c r="V30" s="27"/>
      <c r="W30" s="116"/>
      <c r="X30" s="116"/>
      <c r="Y30" s="134">
        <f t="shared" ref="Y30:AA30" si="27">SUM(D30+G30+J30+M30+P30+S30+V30)</f>
        <v>18</v>
      </c>
      <c r="Z30" s="116">
        <f t="shared" si="27"/>
        <v>159</v>
      </c>
      <c r="AA30" s="116">
        <f t="shared" si="27"/>
        <v>48.1</v>
      </c>
      <c r="AB30" s="116">
        <f t="shared" si="1"/>
        <v>207.1</v>
      </c>
    </row>
    <row r="31" ht="14.25" spans="1:28">
      <c r="A31" s="114">
        <v>28</v>
      </c>
      <c r="B31" s="114" t="s">
        <v>46</v>
      </c>
      <c r="C31" s="114" t="s">
        <v>17</v>
      </c>
      <c r="D31" s="114"/>
      <c r="E31" s="115"/>
      <c r="F31" s="115"/>
      <c r="G31" s="114"/>
      <c r="H31" s="115"/>
      <c r="I31" s="115"/>
      <c r="J31" s="114"/>
      <c r="K31" s="126"/>
      <c r="L31" s="115"/>
      <c r="M31" s="128"/>
      <c r="N31" s="115"/>
      <c r="O31" s="115"/>
      <c r="P31" s="27"/>
      <c r="Q31" s="116"/>
      <c r="R31" s="116"/>
      <c r="S31" s="27"/>
      <c r="T31" s="116"/>
      <c r="U31" s="116"/>
      <c r="V31" s="27">
        <v>15</v>
      </c>
      <c r="W31" s="116">
        <f>9*V31</f>
        <v>135</v>
      </c>
      <c r="X31" s="116">
        <v>36</v>
      </c>
      <c r="Y31" s="134">
        <f t="shared" ref="Y31:AA31" si="28">SUM(D31+G31+J31+M31+P31+S31+V31)</f>
        <v>15</v>
      </c>
      <c r="Z31" s="116">
        <f t="shared" si="28"/>
        <v>135</v>
      </c>
      <c r="AA31" s="116">
        <f t="shared" si="28"/>
        <v>36</v>
      </c>
      <c r="AB31" s="116">
        <f t="shared" si="1"/>
        <v>171</v>
      </c>
    </row>
    <row r="32" ht="14.25" spans="1:28">
      <c r="A32" s="114">
        <v>29</v>
      </c>
      <c r="B32" s="114" t="s">
        <v>47</v>
      </c>
      <c r="C32" s="114" t="s">
        <v>17</v>
      </c>
      <c r="D32" s="114"/>
      <c r="E32" s="115"/>
      <c r="F32" s="116"/>
      <c r="G32" s="114">
        <v>9</v>
      </c>
      <c r="H32" s="115">
        <f>9*G32</f>
        <v>81</v>
      </c>
      <c r="I32" s="115">
        <v>18</v>
      </c>
      <c r="J32" s="114"/>
      <c r="K32" s="126"/>
      <c r="L32" s="115"/>
      <c r="M32" s="128"/>
      <c r="N32" s="115"/>
      <c r="O32" s="115"/>
      <c r="P32" s="27"/>
      <c r="Q32" s="116"/>
      <c r="R32" s="116"/>
      <c r="S32" s="27"/>
      <c r="T32" s="116"/>
      <c r="U32" s="116"/>
      <c r="V32" s="27"/>
      <c r="W32" s="116"/>
      <c r="X32" s="129"/>
      <c r="Y32" s="134">
        <f t="shared" ref="Y32:AA32" si="29">SUM(D32+G32+J32+M32+P32+S32+V32)</f>
        <v>9</v>
      </c>
      <c r="Z32" s="116">
        <f t="shared" si="29"/>
        <v>81</v>
      </c>
      <c r="AA32" s="116">
        <f t="shared" si="29"/>
        <v>18</v>
      </c>
      <c r="AB32" s="116">
        <f t="shared" si="1"/>
        <v>99</v>
      </c>
    </row>
    <row r="33" ht="14.25" spans="1:28">
      <c r="A33" s="114">
        <v>30</v>
      </c>
      <c r="B33" s="114" t="s">
        <v>48</v>
      </c>
      <c r="C33" s="114" t="s">
        <v>17</v>
      </c>
      <c r="D33" s="114"/>
      <c r="E33" s="115"/>
      <c r="F33" s="115"/>
      <c r="G33" s="114"/>
      <c r="H33" s="115"/>
      <c r="I33" s="115"/>
      <c r="J33" s="114"/>
      <c r="K33" s="126"/>
      <c r="L33" s="115"/>
      <c r="M33" s="128"/>
      <c r="N33" s="115"/>
      <c r="O33" s="115"/>
      <c r="P33" s="27"/>
      <c r="Q33" s="116"/>
      <c r="R33" s="116"/>
      <c r="S33" s="27">
        <v>3</v>
      </c>
      <c r="T33" s="116">
        <f>9*S33</f>
        <v>27</v>
      </c>
      <c r="U33" s="116">
        <v>7.2</v>
      </c>
      <c r="V33" s="27"/>
      <c r="W33" s="116"/>
      <c r="X33" s="116"/>
      <c r="Y33" s="134">
        <f t="shared" ref="Y33:AA33" si="30">SUM(D33+G33+J33+M33+P33+S33+V33)</f>
        <v>3</v>
      </c>
      <c r="Z33" s="116">
        <f t="shared" si="30"/>
        <v>27</v>
      </c>
      <c r="AA33" s="116">
        <f t="shared" si="30"/>
        <v>7.2</v>
      </c>
      <c r="AB33" s="116">
        <f t="shared" si="1"/>
        <v>34.2</v>
      </c>
    </row>
    <row r="34" ht="14.25" spans="1:28">
      <c r="A34" s="114">
        <v>31</v>
      </c>
      <c r="B34" s="114" t="s">
        <v>49</v>
      </c>
      <c r="C34" s="114" t="s">
        <v>17</v>
      </c>
      <c r="D34" s="114"/>
      <c r="E34" s="115"/>
      <c r="F34" s="116"/>
      <c r="G34" s="114"/>
      <c r="H34" s="115"/>
      <c r="I34" s="115"/>
      <c r="J34" s="125"/>
      <c r="K34" s="126"/>
      <c r="L34" s="126"/>
      <c r="M34" s="128"/>
      <c r="N34" s="115"/>
      <c r="O34" s="115"/>
      <c r="P34" s="27">
        <v>17</v>
      </c>
      <c r="Q34" s="116">
        <f>9*P34</f>
        <v>153</v>
      </c>
      <c r="R34" s="116">
        <v>43.9</v>
      </c>
      <c r="S34" s="27"/>
      <c r="T34" s="116"/>
      <c r="U34" s="116"/>
      <c r="V34" s="27"/>
      <c r="W34" s="116"/>
      <c r="X34" s="116"/>
      <c r="Y34" s="134">
        <f t="shared" ref="Y34:AA34" si="31">SUM(D34+G34+J34+M34+P34+S34+V34)</f>
        <v>17</v>
      </c>
      <c r="Z34" s="116">
        <f t="shared" si="31"/>
        <v>153</v>
      </c>
      <c r="AA34" s="116">
        <f t="shared" si="31"/>
        <v>43.9</v>
      </c>
      <c r="AB34" s="116">
        <f t="shared" si="1"/>
        <v>196.9</v>
      </c>
    </row>
    <row r="35" ht="14.25" spans="1:28">
      <c r="A35" s="114">
        <v>32</v>
      </c>
      <c r="B35" s="118" t="s">
        <v>50</v>
      </c>
      <c r="C35" s="114" t="s">
        <v>17</v>
      </c>
      <c r="D35" s="114">
        <v>13</v>
      </c>
      <c r="E35" s="115">
        <f>9*D35</f>
        <v>117</v>
      </c>
      <c r="F35" s="115">
        <v>41</v>
      </c>
      <c r="G35" s="114"/>
      <c r="H35" s="115"/>
      <c r="I35" s="115"/>
      <c r="J35" s="114">
        <v>3</v>
      </c>
      <c r="K35" s="126">
        <f>8*J35</f>
        <v>24</v>
      </c>
      <c r="L35" s="115">
        <v>0</v>
      </c>
      <c r="M35" s="128"/>
      <c r="N35" s="115"/>
      <c r="O35" s="115"/>
      <c r="P35" s="27"/>
      <c r="Q35" s="116"/>
      <c r="R35" s="116"/>
      <c r="S35" s="27"/>
      <c r="T35" s="116"/>
      <c r="U35" s="116"/>
      <c r="V35" s="27"/>
      <c r="W35" s="116"/>
      <c r="X35" s="116"/>
      <c r="Y35" s="134">
        <f t="shared" ref="Y35:AA35" si="32">SUM(D35+G35+J35+M35+P35+S35+V35)</f>
        <v>16</v>
      </c>
      <c r="Z35" s="116">
        <f t="shared" si="32"/>
        <v>141</v>
      </c>
      <c r="AA35" s="116">
        <f t="shared" si="32"/>
        <v>41</v>
      </c>
      <c r="AB35" s="116">
        <f t="shared" si="1"/>
        <v>182</v>
      </c>
    </row>
    <row r="36" ht="14.25" spans="1:28">
      <c r="A36" s="114">
        <v>33</v>
      </c>
      <c r="B36" s="114" t="s">
        <v>51</v>
      </c>
      <c r="C36" s="114" t="s">
        <v>17</v>
      </c>
      <c r="D36" s="114"/>
      <c r="E36" s="115"/>
      <c r="F36" s="117"/>
      <c r="G36" s="114"/>
      <c r="H36" s="115"/>
      <c r="I36" s="115"/>
      <c r="J36" s="125">
        <v>20</v>
      </c>
      <c r="K36" s="126">
        <f>8*J36</f>
        <v>160</v>
      </c>
      <c r="L36" s="126">
        <v>78.9</v>
      </c>
      <c r="M36" s="128"/>
      <c r="N36" s="115"/>
      <c r="O36" s="115"/>
      <c r="P36" s="27"/>
      <c r="Q36" s="116"/>
      <c r="R36" s="116"/>
      <c r="S36" s="27"/>
      <c r="T36" s="116"/>
      <c r="U36" s="116"/>
      <c r="V36" s="27"/>
      <c r="W36" s="116"/>
      <c r="X36" s="116"/>
      <c r="Y36" s="134">
        <f t="shared" ref="Y36:AA36" si="33">SUM(D36+G36+J36+M36+P36+S36+V36)</f>
        <v>20</v>
      </c>
      <c r="Z36" s="116">
        <f t="shared" si="33"/>
        <v>160</v>
      </c>
      <c r="AA36" s="116">
        <f t="shared" si="33"/>
        <v>78.9</v>
      </c>
      <c r="AB36" s="116">
        <f t="shared" si="1"/>
        <v>238.9</v>
      </c>
    </row>
    <row r="37" ht="14.25" spans="1:28">
      <c r="A37" s="114">
        <v>34</v>
      </c>
      <c r="B37" s="114" t="s">
        <v>52</v>
      </c>
      <c r="C37" s="114" t="s">
        <v>17</v>
      </c>
      <c r="D37" s="114"/>
      <c r="E37" s="115"/>
      <c r="F37" s="115"/>
      <c r="G37" s="114"/>
      <c r="H37" s="115"/>
      <c r="I37" s="115"/>
      <c r="J37" s="114"/>
      <c r="K37" s="126"/>
      <c r="L37" s="115"/>
      <c r="M37" s="128"/>
      <c r="N37" s="115"/>
      <c r="O37" s="115"/>
      <c r="P37" s="27"/>
      <c r="Q37" s="116"/>
      <c r="R37" s="116"/>
      <c r="S37" s="27">
        <v>5</v>
      </c>
      <c r="T37" s="116">
        <f>9*S37</f>
        <v>45</v>
      </c>
      <c r="U37" s="116">
        <v>19.8</v>
      </c>
      <c r="V37" s="27"/>
      <c r="W37" s="116"/>
      <c r="X37" s="116"/>
      <c r="Y37" s="134">
        <f t="shared" ref="Y37:AA37" si="34">SUM(D37+G37+J37+M37+P37+S37+V37)</f>
        <v>5</v>
      </c>
      <c r="Z37" s="116">
        <f t="shared" si="34"/>
        <v>45</v>
      </c>
      <c r="AA37" s="116">
        <f t="shared" si="34"/>
        <v>19.8</v>
      </c>
      <c r="AB37" s="116">
        <f t="shared" si="1"/>
        <v>64.8</v>
      </c>
    </row>
    <row r="38" ht="14.25" spans="1:28">
      <c r="A38" s="114">
        <v>35</v>
      </c>
      <c r="B38" s="114" t="s">
        <v>53</v>
      </c>
      <c r="C38" s="114" t="s">
        <v>17</v>
      </c>
      <c r="D38" s="114"/>
      <c r="E38" s="115"/>
      <c r="F38" s="115"/>
      <c r="G38" s="114"/>
      <c r="H38" s="115"/>
      <c r="I38" s="115"/>
      <c r="J38" s="114"/>
      <c r="K38" s="126"/>
      <c r="L38" s="115"/>
      <c r="M38" s="128"/>
      <c r="N38" s="115"/>
      <c r="O38" s="115"/>
      <c r="P38" s="27"/>
      <c r="Q38" s="116"/>
      <c r="R38" s="116"/>
      <c r="S38" s="27"/>
      <c r="T38" s="116"/>
      <c r="U38" s="116"/>
      <c r="V38" s="27">
        <v>14</v>
      </c>
      <c r="W38" s="116">
        <f>9*V38</f>
        <v>126</v>
      </c>
      <c r="X38" s="116">
        <v>46</v>
      </c>
      <c r="Y38" s="134">
        <f t="shared" ref="Y38:AA38" si="35">SUM(D38+G38+J38+M38+P38+S38+V38)</f>
        <v>14</v>
      </c>
      <c r="Z38" s="116">
        <f t="shared" si="35"/>
        <v>126</v>
      </c>
      <c r="AA38" s="116">
        <f t="shared" si="35"/>
        <v>46</v>
      </c>
      <c r="AB38" s="116">
        <f t="shared" si="1"/>
        <v>172</v>
      </c>
    </row>
    <row r="39" ht="14.25" spans="1:28">
      <c r="A39" s="114">
        <v>36</v>
      </c>
      <c r="B39" s="114" t="s">
        <v>54</v>
      </c>
      <c r="C39" s="114" t="s">
        <v>17</v>
      </c>
      <c r="D39" s="114"/>
      <c r="E39" s="115"/>
      <c r="F39" s="115"/>
      <c r="G39" s="114"/>
      <c r="H39" s="115"/>
      <c r="I39" s="115"/>
      <c r="J39" s="114"/>
      <c r="K39" s="126"/>
      <c r="L39" s="115"/>
      <c r="M39" s="128"/>
      <c r="N39" s="115"/>
      <c r="O39" s="115"/>
      <c r="P39" s="27"/>
      <c r="Q39" s="116"/>
      <c r="R39" s="116"/>
      <c r="S39" s="27">
        <v>6</v>
      </c>
      <c r="T39" s="116">
        <f>9*S39</f>
        <v>54</v>
      </c>
      <c r="U39" s="116">
        <v>19.8</v>
      </c>
      <c r="V39" s="27"/>
      <c r="W39" s="116"/>
      <c r="X39" s="116"/>
      <c r="Y39" s="134">
        <f t="shared" ref="Y39:AA39" si="36">SUM(D39+G39+J39+M39+P39+S39+V39)</f>
        <v>6</v>
      </c>
      <c r="Z39" s="116">
        <f t="shared" si="36"/>
        <v>54</v>
      </c>
      <c r="AA39" s="116">
        <f t="shared" si="36"/>
        <v>19.8</v>
      </c>
      <c r="AB39" s="116">
        <f t="shared" si="1"/>
        <v>73.8</v>
      </c>
    </row>
    <row r="40" ht="14.25" spans="1:28">
      <c r="A40" s="114">
        <v>37</v>
      </c>
      <c r="B40" s="114" t="s">
        <v>55</v>
      </c>
      <c r="C40" s="114" t="s">
        <v>17</v>
      </c>
      <c r="D40" s="114"/>
      <c r="E40" s="115"/>
      <c r="F40" s="115"/>
      <c r="G40" s="114">
        <v>10</v>
      </c>
      <c r="H40" s="115">
        <f>9*G40</f>
        <v>90</v>
      </c>
      <c r="I40" s="115">
        <v>65</v>
      </c>
      <c r="J40" s="114"/>
      <c r="K40" s="126"/>
      <c r="L40" s="115"/>
      <c r="M40" s="128"/>
      <c r="N40" s="115"/>
      <c r="O40" s="115"/>
      <c r="P40" s="27"/>
      <c r="Q40" s="116"/>
      <c r="R40" s="116"/>
      <c r="S40" s="27"/>
      <c r="T40" s="116"/>
      <c r="U40" s="116"/>
      <c r="V40" s="27"/>
      <c r="W40" s="116"/>
      <c r="X40" s="129">
        <v>8</v>
      </c>
      <c r="Y40" s="134">
        <f t="shared" ref="Y40:AA40" si="37">SUM(D40+G40+J40+M40+P40+S40+V40)</f>
        <v>10</v>
      </c>
      <c r="Z40" s="116">
        <f t="shared" si="37"/>
        <v>90</v>
      </c>
      <c r="AA40" s="116">
        <f t="shared" si="37"/>
        <v>73</v>
      </c>
      <c r="AB40" s="116">
        <f t="shared" si="1"/>
        <v>163</v>
      </c>
    </row>
    <row r="41" ht="14.25" spans="1:28">
      <c r="A41" s="114">
        <v>38</v>
      </c>
      <c r="B41" s="119" t="s">
        <v>56</v>
      </c>
      <c r="C41" s="114" t="s">
        <v>17</v>
      </c>
      <c r="D41" s="114"/>
      <c r="E41" s="115"/>
      <c r="F41" s="115"/>
      <c r="G41" s="114"/>
      <c r="H41" s="115"/>
      <c r="I41" s="115"/>
      <c r="J41" s="114"/>
      <c r="K41" s="126"/>
      <c r="L41" s="115"/>
      <c r="M41" s="128">
        <v>9</v>
      </c>
      <c r="N41" s="115">
        <f>9*M41</f>
        <v>81</v>
      </c>
      <c r="O41" s="116">
        <v>34.15</v>
      </c>
      <c r="P41" s="27"/>
      <c r="Q41" s="116"/>
      <c r="R41" s="116"/>
      <c r="S41" s="27"/>
      <c r="T41" s="116"/>
      <c r="U41" s="116"/>
      <c r="V41" s="27"/>
      <c r="W41" s="116"/>
      <c r="X41" s="116"/>
      <c r="Y41" s="134">
        <f t="shared" ref="Y41:AA41" si="38">SUM(D41+G41+J41+M41+P41+S41+V41)</f>
        <v>9</v>
      </c>
      <c r="Z41" s="116">
        <f t="shared" si="38"/>
        <v>81</v>
      </c>
      <c r="AA41" s="116">
        <f t="shared" si="38"/>
        <v>34.15</v>
      </c>
      <c r="AB41" s="116">
        <f t="shared" si="1"/>
        <v>115.15</v>
      </c>
    </row>
    <row r="42" ht="14.25" spans="1:28">
      <c r="A42" s="114">
        <v>39</v>
      </c>
      <c r="B42" s="119" t="s">
        <v>57</v>
      </c>
      <c r="C42" s="114" t="s">
        <v>17</v>
      </c>
      <c r="D42" s="120"/>
      <c r="E42" s="115"/>
      <c r="F42" s="115"/>
      <c r="G42" s="114"/>
      <c r="H42" s="115"/>
      <c r="I42" s="115"/>
      <c r="J42" s="114"/>
      <c r="K42" s="126"/>
      <c r="L42" s="115"/>
      <c r="M42" s="128">
        <v>12</v>
      </c>
      <c r="N42" s="115">
        <f>9*M42</f>
        <v>108</v>
      </c>
      <c r="O42" s="116">
        <v>31.71</v>
      </c>
      <c r="P42" s="27"/>
      <c r="Q42" s="116"/>
      <c r="R42" s="116"/>
      <c r="S42" s="27"/>
      <c r="T42" s="116"/>
      <c r="U42" s="116"/>
      <c r="V42" s="27"/>
      <c r="W42" s="116"/>
      <c r="X42" s="116"/>
      <c r="Y42" s="134">
        <f t="shared" ref="Y42:AA42" si="39">SUM(D42+G42+J42+M42+P42+S42+V42)</f>
        <v>12</v>
      </c>
      <c r="Z42" s="116">
        <f t="shared" si="39"/>
        <v>108</v>
      </c>
      <c r="AA42" s="116">
        <f t="shared" si="39"/>
        <v>31.71</v>
      </c>
      <c r="AB42" s="116">
        <f t="shared" si="1"/>
        <v>139.71</v>
      </c>
    </row>
    <row r="43" ht="14.25" spans="1:28">
      <c r="A43" s="114">
        <v>40</v>
      </c>
      <c r="B43" s="114" t="s">
        <v>58</v>
      </c>
      <c r="C43" s="114" t="s">
        <v>17</v>
      </c>
      <c r="D43" s="114"/>
      <c r="E43" s="115"/>
      <c r="F43" s="117"/>
      <c r="G43" s="114">
        <v>10</v>
      </c>
      <c r="H43" s="115">
        <f>9*G43</f>
        <v>90</v>
      </c>
      <c r="I43" s="115">
        <v>48</v>
      </c>
      <c r="J43" s="125"/>
      <c r="K43" s="126"/>
      <c r="L43" s="115"/>
      <c r="M43" s="128"/>
      <c r="N43" s="115"/>
      <c r="O43" s="115"/>
      <c r="P43" s="27"/>
      <c r="Q43" s="116"/>
      <c r="R43" s="116"/>
      <c r="S43" s="27"/>
      <c r="T43" s="116"/>
      <c r="U43" s="116"/>
      <c r="V43" s="27"/>
      <c r="W43" s="116"/>
      <c r="X43" s="129"/>
      <c r="Y43" s="134">
        <f t="shared" ref="Y43:AA43" si="40">SUM(D43+G43+J43+M43+P43+S43+V43)</f>
        <v>10</v>
      </c>
      <c r="Z43" s="116">
        <f t="shared" si="40"/>
        <v>90</v>
      </c>
      <c r="AA43" s="116">
        <f t="shared" si="40"/>
        <v>48</v>
      </c>
      <c r="AB43" s="116">
        <f t="shared" si="1"/>
        <v>138</v>
      </c>
    </row>
    <row r="44" ht="14.25" spans="1:28">
      <c r="A44" s="114">
        <v>41</v>
      </c>
      <c r="B44" s="114" t="s">
        <v>59</v>
      </c>
      <c r="C44" s="114" t="s">
        <v>17</v>
      </c>
      <c r="D44" s="114"/>
      <c r="E44" s="115"/>
      <c r="F44" s="115"/>
      <c r="G44" s="114"/>
      <c r="H44" s="115"/>
      <c r="I44" s="115"/>
      <c r="J44" s="114"/>
      <c r="K44" s="126"/>
      <c r="L44" s="115"/>
      <c r="M44" s="128"/>
      <c r="N44" s="115"/>
      <c r="O44" s="115"/>
      <c r="P44" s="27"/>
      <c r="Q44" s="116"/>
      <c r="R44" s="116"/>
      <c r="S44" s="27">
        <v>5</v>
      </c>
      <c r="T44" s="116">
        <f>9*S44</f>
        <v>45</v>
      </c>
      <c r="U44" s="116">
        <v>14.4</v>
      </c>
      <c r="V44" s="27"/>
      <c r="W44" s="116"/>
      <c r="X44" s="116"/>
      <c r="Y44" s="134">
        <f t="shared" ref="Y44:AA44" si="41">SUM(D44+G44+J44+M44+P44+S44+V44)</f>
        <v>5</v>
      </c>
      <c r="Z44" s="116">
        <f t="shared" si="41"/>
        <v>45</v>
      </c>
      <c r="AA44" s="116">
        <f t="shared" si="41"/>
        <v>14.4</v>
      </c>
      <c r="AB44" s="116">
        <f t="shared" si="1"/>
        <v>59.4</v>
      </c>
    </row>
    <row r="45" ht="14.25" spans="1:28">
      <c r="A45" s="114">
        <v>42</v>
      </c>
      <c r="B45" s="114" t="s">
        <v>60</v>
      </c>
      <c r="C45" s="114" t="s">
        <v>17</v>
      </c>
      <c r="D45" s="114">
        <v>15</v>
      </c>
      <c r="E45" s="115">
        <f>9*D45</f>
        <v>135</v>
      </c>
      <c r="F45" s="116">
        <v>45</v>
      </c>
      <c r="G45" s="114"/>
      <c r="H45" s="115"/>
      <c r="I45" s="115"/>
      <c r="J45" s="114">
        <v>3</v>
      </c>
      <c r="K45" s="126">
        <f>8*J45</f>
        <v>24</v>
      </c>
      <c r="L45" s="115">
        <v>12.1</v>
      </c>
      <c r="M45" s="128"/>
      <c r="N45" s="115"/>
      <c r="O45" s="115"/>
      <c r="P45" s="27"/>
      <c r="Q45" s="116"/>
      <c r="R45" s="116"/>
      <c r="S45" s="27"/>
      <c r="T45" s="116"/>
      <c r="U45" s="116"/>
      <c r="V45" s="27"/>
      <c r="W45" s="116"/>
      <c r="X45" s="116"/>
      <c r="Y45" s="134">
        <f t="shared" ref="Y45:AA45" si="42">SUM(D45+G45+J45+M45+P45+S45+V45)</f>
        <v>18</v>
      </c>
      <c r="Z45" s="116">
        <f t="shared" si="42"/>
        <v>159</v>
      </c>
      <c r="AA45" s="116">
        <f t="shared" si="42"/>
        <v>57.1</v>
      </c>
      <c r="AB45" s="116">
        <f t="shared" si="1"/>
        <v>216.1</v>
      </c>
    </row>
    <row r="46" ht="14.25" spans="1:28">
      <c r="A46" s="114">
        <v>43</v>
      </c>
      <c r="B46" s="114" t="s">
        <v>61</v>
      </c>
      <c r="C46" s="114" t="s">
        <v>17</v>
      </c>
      <c r="D46" s="114"/>
      <c r="E46" s="115"/>
      <c r="F46" s="115"/>
      <c r="G46" s="114"/>
      <c r="H46" s="115"/>
      <c r="I46" s="115"/>
      <c r="J46" s="114"/>
      <c r="K46" s="126"/>
      <c r="L46" s="115"/>
      <c r="M46" s="128"/>
      <c r="N46" s="115"/>
      <c r="O46" s="115"/>
      <c r="P46" s="27">
        <v>16</v>
      </c>
      <c r="Q46" s="116">
        <f>9*P46</f>
        <v>144</v>
      </c>
      <c r="R46" s="116">
        <v>33</v>
      </c>
      <c r="S46" s="27"/>
      <c r="T46" s="116"/>
      <c r="U46" s="116"/>
      <c r="V46" s="27"/>
      <c r="W46" s="116"/>
      <c r="X46" s="129"/>
      <c r="Y46" s="134">
        <f t="shared" ref="Y46:AA46" si="43">SUM(D46+G46+J46+M46+P46+S46+V46)</f>
        <v>16</v>
      </c>
      <c r="Z46" s="116">
        <f t="shared" si="43"/>
        <v>144</v>
      </c>
      <c r="AA46" s="116">
        <f t="shared" si="43"/>
        <v>33</v>
      </c>
      <c r="AB46" s="116">
        <f t="shared" si="1"/>
        <v>177</v>
      </c>
    </row>
    <row r="47" ht="14.25" spans="1:28">
      <c r="A47" s="114">
        <v>44</v>
      </c>
      <c r="B47" s="114" t="s">
        <v>62</v>
      </c>
      <c r="C47" s="114" t="s">
        <v>17</v>
      </c>
      <c r="D47" s="114"/>
      <c r="E47" s="115"/>
      <c r="F47" s="115"/>
      <c r="G47" s="114"/>
      <c r="H47" s="115"/>
      <c r="I47" s="115"/>
      <c r="J47" s="114"/>
      <c r="K47" s="126"/>
      <c r="L47" s="115"/>
      <c r="M47" s="128"/>
      <c r="N47" s="115"/>
      <c r="O47" s="115"/>
      <c r="P47" s="27"/>
      <c r="Q47" s="116"/>
      <c r="R47" s="116"/>
      <c r="S47" s="27"/>
      <c r="T47" s="116"/>
      <c r="U47" s="116"/>
      <c r="V47" s="27">
        <v>14</v>
      </c>
      <c r="W47" s="116">
        <f>9*V47</f>
        <v>126</v>
      </c>
      <c r="X47" s="129">
        <v>43</v>
      </c>
      <c r="Y47" s="134">
        <f t="shared" ref="Y47:AA47" si="44">SUM(D47+G47+J47+M47+P47+S47+V47)</f>
        <v>14</v>
      </c>
      <c r="Z47" s="116">
        <f t="shared" si="44"/>
        <v>126</v>
      </c>
      <c r="AA47" s="116">
        <f t="shared" si="44"/>
        <v>43</v>
      </c>
      <c r="AB47" s="116">
        <f t="shared" si="1"/>
        <v>169</v>
      </c>
    </row>
    <row r="48" ht="14.25" spans="1:28">
      <c r="A48" s="114">
        <v>45</v>
      </c>
      <c r="B48" s="114" t="s">
        <v>63</v>
      </c>
      <c r="C48" s="114" t="s">
        <v>17</v>
      </c>
      <c r="D48" s="114"/>
      <c r="E48" s="115"/>
      <c r="F48" s="115"/>
      <c r="G48" s="114"/>
      <c r="H48" s="115"/>
      <c r="I48" s="115"/>
      <c r="J48" s="125">
        <v>20</v>
      </c>
      <c r="K48" s="126">
        <f>8*J48</f>
        <v>160</v>
      </c>
      <c r="L48" s="115">
        <v>36.4</v>
      </c>
      <c r="M48" s="128"/>
      <c r="N48" s="115"/>
      <c r="O48" s="115"/>
      <c r="P48" s="27"/>
      <c r="Q48" s="116"/>
      <c r="R48" s="116"/>
      <c r="S48" s="27"/>
      <c r="T48" s="116"/>
      <c r="U48" s="116"/>
      <c r="V48" s="27"/>
      <c r="W48" s="116"/>
      <c r="X48" s="129"/>
      <c r="Y48" s="134">
        <f t="shared" ref="Y48:AA48" si="45">SUM(D48+G48+J48+M48+P48+S48+V48)</f>
        <v>20</v>
      </c>
      <c r="Z48" s="116">
        <f t="shared" si="45"/>
        <v>160</v>
      </c>
      <c r="AA48" s="116">
        <f t="shared" si="45"/>
        <v>36.4</v>
      </c>
      <c r="AB48" s="116">
        <f t="shared" si="1"/>
        <v>196.4</v>
      </c>
    </row>
    <row r="49" ht="14.25" spans="1:28">
      <c r="A49" s="114">
        <v>46</v>
      </c>
      <c r="B49" s="114" t="s">
        <v>64</v>
      </c>
      <c r="C49" s="114" t="s">
        <v>34</v>
      </c>
      <c r="D49" s="114"/>
      <c r="E49" s="115"/>
      <c r="F49" s="115"/>
      <c r="G49" s="114"/>
      <c r="H49" s="115"/>
      <c r="I49" s="115"/>
      <c r="J49" s="114">
        <v>3</v>
      </c>
      <c r="K49" s="126">
        <f>8*J49</f>
        <v>24</v>
      </c>
      <c r="L49" s="115">
        <v>0</v>
      </c>
      <c r="M49" s="128"/>
      <c r="N49" s="115"/>
      <c r="O49" s="115"/>
      <c r="P49" s="27"/>
      <c r="Q49" s="116"/>
      <c r="R49" s="116"/>
      <c r="S49" s="27"/>
      <c r="T49" s="116"/>
      <c r="U49" s="116"/>
      <c r="V49" s="27"/>
      <c r="W49" s="116"/>
      <c r="X49" s="129"/>
      <c r="Y49" s="134">
        <f t="shared" ref="Y49:AA49" si="46">SUM(D49+G49+J49+M49+P49+S49+V49)</f>
        <v>3</v>
      </c>
      <c r="Z49" s="116">
        <f t="shared" si="46"/>
        <v>24</v>
      </c>
      <c r="AA49" s="116">
        <f t="shared" si="46"/>
        <v>0</v>
      </c>
      <c r="AB49" s="116">
        <f t="shared" si="1"/>
        <v>24</v>
      </c>
    </row>
    <row r="50" ht="14.25" spans="1:28">
      <c r="A50" s="114">
        <v>47</v>
      </c>
      <c r="B50" s="114" t="s">
        <v>65</v>
      </c>
      <c r="C50" s="114" t="s">
        <v>17</v>
      </c>
      <c r="D50" s="114"/>
      <c r="E50" s="115"/>
      <c r="F50" s="115"/>
      <c r="G50" s="114"/>
      <c r="H50" s="115"/>
      <c r="I50" s="115"/>
      <c r="J50" s="114"/>
      <c r="K50" s="126"/>
      <c r="L50" s="115"/>
      <c r="M50" s="128"/>
      <c r="N50" s="115"/>
      <c r="O50" s="115"/>
      <c r="P50" s="27"/>
      <c r="Q50" s="116"/>
      <c r="R50" s="116"/>
      <c r="S50" s="27">
        <v>5</v>
      </c>
      <c r="T50" s="116">
        <f>9*S50</f>
        <v>45</v>
      </c>
      <c r="U50" s="116">
        <v>10.8</v>
      </c>
      <c r="V50" s="27"/>
      <c r="W50" s="116"/>
      <c r="X50" s="129"/>
      <c r="Y50" s="134">
        <f t="shared" ref="Y50:AA50" si="47">SUM(D50+G50+J50+M50+P50+S50+V50)</f>
        <v>5</v>
      </c>
      <c r="Z50" s="116">
        <f t="shared" si="47"/>
        <v>45</v>
      </c>
      <c r="AA50" s="116">
        <f t="shared" si="47"/>
        <v>10.8</v>
      </c>
      <c r="AB50" s="116">
        <f t="shared" si="1"/>
        <v>55.8</v>
      </c>
    </row>
    <row r="51" ht="14.25" spans="1:28">
      <c r="A51" s="114">
        <v>48</v>
      </c>
      <c r="B51" s="114" t="s">
        <v>66</v>
      </c>
      <c r="C51" s="114" t="s">
        <v>17</v>
      </c>
      <c r="D51" s="114"/>
      <c r="E51" s="115"/>
      <c r="F51" s="115"/>
      <c r="G51" s="114">
        <v>10</v>
      </c>
      <c r="H51" s="115">
        <f>9*G51</f>
        <v>90</v>
      </c>
      <c r="I51" s="115">
        <v>26</v>
      </c>
      <c r="J51" s="114"/>
      <c r="K51" s="126"/>
      <c r="L51" s="115"/>
      <c r="M51" s="128"/>
      <c r="N51" s="115"/>
      <c r="O51" s="115"/>
      <c r="P51" s="27"/>
      <c r="Q51" s="116"/>
      <c r="R51" s="116"/>
      <c r="S51" s="27"/>
      <c r="T51" s="116"/>
      <c r="U51" s="116"/>
      <c r="V51" s="27"/>
      <c r="W51" s="116"/>
      <c r="X51" s="129"/>
      <c r="Y51" s="134">
        <f t="shared" ref="Y51:AA51" si="48">SUM(D51+G51+J51+M51+P51+S51+V51)</f>
        <v>10</v>
      </c>
      <c r="Z51" s="116">
        <f t="shared" si="48"/>
        <v>90</v>
      </c>
      <c r="AA51" s="116">
        <f t="shared" si="48"/>
        <v>26</v>
      </c>
      <c r="AB51" s="116">
        <f t="shared" si="1"/>
        <v>116</v>
      </c>
    </row>
    <row r="52" ht="14.25" spans="1:28">
      <c r="A52" s="114">
        <v>49</v>
      </c>
      <c r="B52" s="114" t="s">
        <v>67</v>
      </c>
      <c r="C52" s="114" t="s">
        <v>17</v>
      </c>
      <c r="D52" s="114"/>
      <c r="E52" s="115"/>
      <c r="F52" s="115"/>
      <c r="G52" s="114">
        <v>10</v>
      </c>
      <c r="H52" s="115">
        <f>9*G52</f>
        <v>90</v>
      </c>
      <c r="I52" s="115">
        <v>18</v>
      </c>
      <c r="J52" s="114"/>
      <c r="K52" s="126"/>
      <c r="L52" s="115"/>
      <c r="M52" s="128"/>
      <c r="N52" s="115"/>
      <c r="O52" s="115"/>
      <c r="P52" s="27"/>
      <c r="Q52" s="116"/>
      <c r="R52" s="116"/>
      <c r="S52" s="27"/>
      <c r="T52" s="116"/>
      <c r="U52" s="116"/>
      <c r="V52" s="27"/>
      <c r="W52" s="116"/>
      <c r="X52" s="129"/>
      <c r="Y52" s="134">
        <f t="shared" ref="Y52:AA52" si="49">SUM(D52+G52+J52+M52+P52+S52+V52)</f>
        <v>10</v>
      </c>
      <c r="Z52" s="116">
        <f t="shared" si="49"/>
        <v>90</v>
      </c>
      <c r="AA52" s="116">
        <f t="shared" si="49"/>
        <v>18</v>
      </c>
      <c r="AB52" s="116">
        <f t="shared" si="1"/>
        <v>108</v>
      </c>
    </row>
    <row r="53" ht="14.25" spans="1:28">
      <c r="A53" s="114">
        <v>50</v>
      </c>
      <c r="B53" s="114" t="s">
        <v>68</v>
      </c>
      <c r="C53" s="114" t="s">
        <v>17</v>
      </c>
      <c r="D53" s="114">
        <v>15</v>
      </c>
      <c r="E53" s="115">
        <f>9*D53</f>
        <v>135</v>
      </c>
      <c r="F53" s="115">
        <v>49</v>
      </c>
      <c r="G53" s="114"/>
      <c r="H53" s="115"/>
      <c r="I53" s="115"/>
      <c r="J53" s="114">
        <v>3</v>
      </c>
      <c r="K53" s="126">
        <f>8*J53</f>
        <v>24</v>
      </c>
      <c r="L53" s="115">
        <v>6.1</v>
      </c>
      <c r="M53" s="128"/>
      <c r="N53" s="115"/>
      <c r="O53" s="115"/>
      <c r="P53" s="27"/>
      <c r="Q53" s="116"/>
      <c r="R53" s="116"/>
      <c r="S53" s="27"/>
      <c r="T53" s="116"/>
      <c r="U53" s="116"/>
      <c r="V53" s="27"/>
      <c r="W53" s="116"/>
      <c r="X53" s="129"/>
      <c r="Y53" s="134">
        <f t="shared" ref="Y53:AA53" si="50">SUM(D53+G53+J53+M53+P53+S53+V53)</f>
        <v>18</v>
      </c>
      <c r="Z53" s="116">
        <f t="shared" si="50"/>
        <v>159</v>
      </c>
      <c r="AA53" s="116">
        <f t="shared" si="50"/>
        <v>55.1</v>
      </c>
      <c r="AB53" s="116">
        <f t="shared" si="1"/>
        <v>214.1</v>
      </c>
    </row>
    <row r="54" ht="14.25" spans="1:28">
      <c r="A54" s="114">
        <v>51</v>
      </c>
      <c r="B54" s="114" t="s">
        <v>69</v>
      </c>
      <c r="C54" s="114" t="s">
        <v>17</v>
      </c>
      <c r="D54" s="114">
        <v>15</v>
      </c>
      <c r="E54" s="115">
        <f>9*D54</f>
        <v>135</v>
      </c>
      <c r="F54" s="115">
        <v>41</v>
      </c>
      <c r="G54" s="114"/>
      <c r="H54" s="115"/>
      <c r="I54" s="115"/>
      <c r="J54" s="114">
        <v>3</v>
      </c>
      <c r="K54" s="126">
        <f>8*J54</f>
        <v>24</v>
      </c>
      <c r="L54" s="115">
        <v>6.1</v>
      </c>
      <c r="M54" s="128"/>
      <c r="N54" s="115"/>
      <c r="O54" s="115"/>
      <c r="P54" s="27"/>
      <c r="Q54" s="116"/>
      <c r="R54" s="116"/>
      <c r="S54" s="27"/>
      <c r="T54" s="116"/>
      <c r="U54" s="116"/>
      <c r="V54" s="27"/>
      <c r="W54" s="116"/>
      <c r="X54" s="129"/>
      <c r="Y54" s="134">
        <f t="shared" ref="Y54:AA54" si="51">SUM(D54+G54+J54+M54+P54+S54+V54)</f>
        <v>18</v>
      </c>
      <c r="Z54" s="116">
        <f t="shared" si="51"/>
        <v>159</v>
      </c>
      <c r="AA54" s="116">
        <f t="shared" si="51"/>
        <v>47.1</v>
      </c>
      <c r="AB54" s="116">
        <f t="shared" si="1"/>
        <v>206.1</v>
      </c>
    </row>
    <row r="55" ht="14.25" spans="1:28">
      <c r="A55" s="114">
        <v>52</v>
      </c>
      <c r="B55" s="114" t="s">
        <v>70</v>
      </c>
      <c r="C55" s="114" t="s">
        <v>17</v>
      </c>
      <c r="D55" s="114">
        <v>15</v>
      </c>
      <c r="E55" s="115">
        <f>9*D55</f>
        <v>135</v>
      </c>
      <c r="F55" s="115">
        <v>45</v>
      </c>
      <c r="G55" s="114"/>
      <c r="H55" s="115"/>
      <c r="I55" s="115"/>
      <c r="J55" s="114"/>
      <c r="K55" s="126"/>
      <c r="L55" s="115"/>
      <c r="M55" s="128"/>
      <c r="N55" s="115"/>
      <c r="O55" s="115"/>
      <c r="P55" s="27"/>
      <c r="Q55" s="116"/>
      <c r="R55" s="116"/>
      <c r="S55" s="27"/>
      <c r="T55" s="116"/>
      <c r="U55" s="116"/>
      <c r="V55" s="27"/>
      <c r="W55" s="116"/>
      <c r="X55" s="129"/>
      <c r="Y55" s="134">
        <f t="shared" ref="Y55:AA55" si="52">SUM(D55+G55+J55+M55+P55+S55+V55)</f>
        <v>15</v>
      </c>
      <c r="Z55" s="116">
        <f t="shared" si="52"/>
        <v>135</v>
      </c>
      <c r="AA55" s="116">
        <f t="shared" si="52"/>
        <v>45</v>
      </c>
      <c r="AB55" s="116">
        <f t="shared" si="1"/>
        <v>180</v>
      </c>
    </row>
    <row r="56" ht="14.25" spans="1:28">
      <c r="A56" s="114">
        <v>53</v>
      </c>
      <c r="B56" s="114" t="s">
        <v>71</v>
      </c>
      <c r="C56" s="114" t="s">
        <v>17</v>
      </c>
      <c r="D56" s="114"/>
      <c r="E56" s="115"/>
      <c r="F56" s="115"/>
      <c r="G56" s="114"/>
      <c r="H56" s="115"/>
      <c r="I56" s="115"/>
      <c r="J56" s="114"/>
      <c r="K56" s="126"/>
      <c r="L56" s="115"/>
      <c r="M56" s="128">
        <v>10</v>
      </c>
      <c r="N56" s="115">
        <f>9*M56</f>
        <v>90</v>
      </c>
      <c r="O56" s="116">
        <v>24.4</v>
      </c>
      <c r="P56" s="27"/>
      <c r="Q56" s="116"/>
      <c r="R56" s="116"/>
      <c r="S56" s="27"/>
      <c r="T56" s="116"/>
      <c r="U56" s="116"/>
      <c r="V56" s="27"/>
      <c r="W56" s="116"/>
      <c r="X56" s="129"/>
      <c r="Y56" s="134">
        <f t="shared" ref="Y56:AA56" si="53">SUM(D56+G56+J56+M56+P56+S56+V56)</f>
        <v>10</v>
      </c>
      <c r="Z56" s="116">
        <f t="shared" si="53"/>
        <v>90</v>
      </c>
      <c r="AA56" s="116">
        <f t="shared" si="53"/>
        <v>24.4</v>
      </c>
      <c r="AB56" s="116">
        <f t="shared" si="1"/>
        <v>114.4</v>
      </c>
    </row>
    <row r="57" ht="14.25" spans="1:28">
      <c r="A57" s="114">
        <v>54</v>
      </c>
      <c r="B57" s="114" t="s">
        <v>72</v>
      </c>
      <c r="C57" s="114" t="s">
        <v>17</v>
      </c>
      <c r="D57" s="114"/>
      <c r="E57" s="115"/>
      <c r="F57" s="115"/>
      <c r="G57" s="114">
        <v>10</v>
      </c>
      <c r="H57" s="115">
        <f>9*G57</f>
        <v>90</v>
      </c>
      <c r="I57" s="115">
        <v>25</v>
      </c>
      <c r="J57" s="114"/>
      <c r="K57" s="126"/>
      <c r="L57" s="115"/>
      <c r="M57" s="128"/>
      <c r="N57" s="115"/>
      <c r="O57" s="115"/>
      <c r="P57" s="27"/>
      <c r="Q57" s="116"/>
      <c r="R57" s="116"/>
      <c r="S57" s="27"/>
      <c r="T57" s="116"/>
      <c r="U57" s="116"/>
      <c r="V57" s="27"/>
      <c r="W57" s="116"/>
      <c r="X57" s="129"/>
      <c r="Y57" s="134">
        <f t="shared" ref="Y57:AA57" si="54">SUM(D57+G57+J57+M57+P57+S57+V57)</f>
        <v>10</v>
      </c>
      <c r="Z57" s="116">
        <f t="shared" si="54"/>
        <v>90</v>
      </c>
      <c r="AA57" s="116">
        <f t="shared" si="54"/>
        <v>25</v>
      </c>
      <c r="AB57" s="116">
        <f t="shared" si="1"/>
        <v>115</v>
      </c>
    </row>
    <row r="58" ht="14.25" spans="1:28">
      <c r="A58" s="114">
        <v>55</v>
      </c>
      <c r="B58" s="114" t="s">
        <v>73</v>
      </c>
      <c r="C58" s="114" t="s">
        <v>34</v>
      </c>
      <c r="D58" s="114"/>
      <c r="E58" s="115"/>
      <c r="F58" s="115"/>
      <c r="G58" s="114"/>
      <c r="H58" s="115"/>
      <c r="I58" s="115"/>
      <c r="J58" s="114">
        <v>3</v>
      </c>
      <c r="K58" s="126">
        <f>8*J58</f>
        <v>24</v>
      </c>
      <c r="L58" s="115">
        <v>0</v>
      </c>
      <c r="M58" s="128"/>
      <c r="N58" s="115"/>
      <c r="O58" s="115"/>
      <c r="P58" s="27"/>
      <c r="Q58" s="116"/>
      <c r="R58" s="116"/>
      <c r="S58" s="27"/>
      <c r="T58" s="116"/>
      <c r="U58" s="116"/>
      <c r="V58" s="27"/>
      <c r="W58" s="116"/>
      <c r="X58" s="129"/>
      <c r="Y58" s="134">
        <f t="shared" ref="Y58:AA58" si="55">SUM(D58+G58+J58+M58+P58+S58+V58)</f>
        <v>3</v>
      </c>
      <c r="Z58" s="116">
        <f t="shared" si="55"/>
        <v>24</v>
      </c>
      <c r="AA58" s="116">
        <f t="shared" si="55"/>
        <v>0</v>
      </c>
      <c r="AB58" s="116">
        <f t="shared" si="1"/>
        <v>24</v>
      </c>
    </row>
    <row r="59" ht="14.25" spans="1:28">
      <c r="A59" s="121" t="s">
        <v>11</v>
      </c>
      <c r="B59" s="122"/>
      <c r="C59" s="123"/>
      <c r="D59" s="114">
        <f t="shared" ref="D59:X59" si="56">SUM(D4:D58)</f>
        <v>139</v>
      </c>
      <c r="E59" s="115">
        <f t="shared" si="56"/>
        <v>1251</v>
      </c>
      <c r="F59" s="115">
        <f t="shared" si="56"/>
        <v>417</v>
      </c>
      <c r="G59" s="114">
        <f t="shared" si="56"/>
        <v>108</v>
      </c>
      <c r="H59" s="115">
        <f t="shared" si="56"/>
        <v>972</v>
      </c>
      <c r="I59" s="129">
        <f t="shared" si="56"/>
        <v>324</v>
      </c>
      <c r="J59" s="114">
        <f t="shared" si="56"/>
        <v>141</v>
      </c>
      <c r="K59" s="115">
        <f t="shared" si="56"/>
        <v>1128</v>
      </c>
      <c r="L59" s="115">
        <f t="shared" si="56"/>
        <v>564</v>
      </c>
      <c r="M59" s="120">
        <f t="shared" si="56"/>
        <v>74</v>
      </c>
      <c r="N59" s="115">
        <f t="shared" si="56"/>
        <v>666</v>
      </c>
      <c r="O59" s="115">
        <f t="shared" si="56"/>
        <v>222</v>
      </c>
      <c r="P59" s="27">
        <f t="shared" si="56"/>
        <v>82</v>
      </c>
      <c r="Q59" s="116">
        <f t="shared" si="56"/>
        <v>738</v>
      </c>
      <c r="R59" s="116">
        <f t="shared" si="56"/>
        <v>246</v>
      </c>
      <c r="S59" s="27">
        <f t="shared" si="56"/>
        <v>24</v>
      </c>
      <c r="T59" s="116">
        <f t="shared" si="56"/>
        <v>216</v>
      </c>
      <c r="U59" s="116">
        <f t="shared" si="56"/>
        <v>72</v>
      </c>
      <c r="V59" s="27">
        <f t="shared" si="56"/>
        <v>58</v>
      </c>
      <c r="W59" s="116">
        <f t="shared" si="56"/>
        <v>522</v>
      </c>
      <c r="X59" s="116">
        <f t="shared" si="56"/>
        <v>174</v>
      </c>
      <c r="Y59" s="134">
        <f>SUM(D59+G59+J59+M59+P59+S59+V59)</f>
        <v>626</v>
      </c>
      <c r="Z59" s="116">
        <f>SUM(Z4:Z58)</f>
        <v>5493</v>
      </c>
      <c r="AA59" s="116">
        <f>SUM(AA4:AA58)</f>
        <v>2019</v>
      </c>
      <c r="AB59" s="116">
        <f t="shared" si="1"/>
        <v>7512</v>
      </c>
    </row>
  </sheetData>
  <autoFilter ref="A3:AB59">
    <extLst/>
  </autoFilter>
  <mergeCells count="13">
    <mergeCell ref="A1:AB1"/>
    <mergeCell ref="D2:F2"/>
    <mergeCell ref="G2:I2"/>
    <mergeCell ref="J2:L2"/>
    <mergeCell ref="M2:O2"/>
    <mergeCell ref="P2:R2"/>
    <mergeCell ref="S2:U2"/>
    <mergeCell ref="V2:X2"/>
    <mergeCell ref="Y2:AB2"/>
    <mergeCell ref="A59:C59"/>
    <mergeCell ref="A2:A3"/>
    <mergeCell ref="B2:B3"/>
    <mergeCell ref="C2:C3"/>
  </mergeCells>
  <dataValidations count="3">
    <dataValidation type="list" allowBlank="1" showInputMessage="1" showErrorMessage="1" sqref="B41">
      <formula1>$O$59:$O$71</formula1>
    </dataValidation>
    <dataValidation type="list" allowBlank="1" showInputMessage="1" showErrorMessage="1" sqref="B43:B44">
      <formula1>$O$60:$O$74</formula1>
    </dataValidation>
    <dataValidation type="list" allowBlank="1" showInputMessage="1" showErrorMessage="1" sqref="B42">
      <formula1>#REF!</formula1>
    </dataValidation>
  </dataValidations>
  <pageMargins left="0.75" right="0.75" top="1" bottom="1" header="0.5" footer="0.5"/>
  <headerFooter/>
  <ignoredErrors>
    <ignoredError sqref="Y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K1" sqref="K1"/>
    </sheetView>
  </sheetViews>
  <sheetFormatPr defaultColWidth="9" defaultRowHeight="13.5"/>
  <cols>
    <col min="7" max="7" width="9.375"/>
    <col min="9" max="9" width="9.375"/>
  </cols>
  <sheetData>
    <row r="1" ht="20.25" spans="1:10">
      <c r="A1" s="30" t="s">
        <v>74</v>
      </c>
      <c r="B1" s="30"/>
      <c r="C1" s="30"/>
      <c r="D1" s="30"/>
      <c r="E1" s="30"/>
      <c r="F1" s="30"/>
      <c r="G1" s="30"/>
      <c r="H1" s="30"/>
      <c r="I1" s="30"/>
      <c r="J1" s="30"/>
    </row>
    <row r="2" ht="28.5" spans="1:10">
      <c r="A2" s="5" t="s">
        <v>1</v>
      </c>
      <c r="B2" s="5" t="s">
        <v>75</v>
      </c>
      <c r="C2" s="5" t="s">
        <v>76</v>
      </c>
      <c r="D2" s="5" t="s">
        <v>77</v>
      </c>
      <c r="E2" s="5" t="s">
        <v>3</v>
      </c>
      <c r="F2" s="59" t="s">
        <v>78</v>
      </c>
      <c r="G2" s="59" t="s">
        <v>79</v>
      </c>
      <c r="H2" s="59" t="s">
        <v>80</v>
      </c>
      <c r="I2" s="59" t="s">
        <v>81</v>
      </c>
      <c r="J2" s="5" t="s">
        <v>82</v>
      </c>
    </row>
    <row r="3" ht="14.25" spans="1:10">
      <c r="A3" s="32">
        <v>1</v>
      </c>
      <c r="B3" s="32" t="s">
        <v>83</v>
      </c>
      <c r="C3" s="32" t="s">
        <v>84</v>
      </c>
      <c r="D3" s="33" t="s">
        <v>85</v>
      </c>
      <c r="E3" s="33" t="s">
        <v>17</v>
      </c>
      <c r="F3" s="10">
        <v>15</v>
      </c>
      <c r="G3" s="11">
        <f t="shared" ref="G3:G12" si="0">F3*8</f>
        <v>120</v>
      </c>
      <c r="H3" s="11">
        <f t="shared" ref="H3:H12" si="1">F3*4</f>
        <v>60</v>
      </c>
      <c r="I3" s="11">
        <f t="shared" ref="I3:I12" si="2">SUM(G3:H3)</f>
        <v>180</v>
      </c>
      <c r="J3" s="27"/>
    </row>
    <row r="4" ht="14.25" spans="1:10">
      <c r="A4" s="32">
        <v>2</v>
      </c>
      <c r="B4" s="32" t="s">
        <v>83</v>
      </c>
      <c r="C4" s="32" t="s">
        <v>86</v>
      </c>
      <c r="D4" s="33" t="s">
        <v>85</v>
      </c>
      <c r="E4" s="33" t="s">
        <v>17</v>
      </c>
      <c r="F4" s="10">
        <v>15</v>
      </c>
      <c r="G4" s="11">
        <f t="shared" si="0"/>
        <v>120</v>
      </c>
      <c r="H4" s="11">
        <f t="shared" si="1"/>
        <v>60</v>
      </c>
      <c r="I4" s="11">
        <f t="shared" si="2"/>
        <v>180</v>
      </c>
      <c r="J4" s="27"/>
    </row>
    <row r="5" ht="14.25" spans="1:10">
      <c r="A5" s="32">
        <v>3</v>
      </c>
      <c r="B5" s="32" t="s">
        <v>83</v>
      </c>
      <c r="C5" s="32" t="s">
        <v>87</v>
      </c>
      <c r="D5" s="33" t="s">
        <v>85</v>
      </c>
      <c r="E5" s="33" t="s">
        <v>17</v>
      </c>
      <c r="F5" s="10">
        <v>15</v>
      </c>
      <c r="G5" s="11">
        <f t="shared" si="0"/>
        <v>120</v>
      </c>
      <c r="H5" s="11">
        <f t="shared" si="1"/>
        <v>60</v>
      </c>
      <c r="I5" s="11">
        <f t="shared" si="2"/>
        <v>180</v>
      </c>
      <c r="J5" s="18"/>
    </row>
    <row r="6" ht="14.25" spans="1:10">
      <c r="A6" s="32">
        <v>4</v>
      </c>
      <c r="B6" s="32" t="s">
        <v>83</v>
      </c>
      <c r="C6" s="32" t="s">
        <v>88</v>
      </c>
      <c r="D6" s="33" t="s">
        <v>85</v>
      </c>
      <c r="E6" s="33" t="s">
        <v>17</v>
      </c>
      <c r="F6" s="10">
        <v>15</v>
      </c>
      <c r="G6" s="11">
        <f t="shared" si="0"/>
        <v>120</v>
      </c>
      <c r="H6" s="11">
        <f t="shared" si="1"/>
        <v>60</v>
      </c>
      <c r="I6" s="11">
        <f t="shared" si="2"/>
        <v>180</v>
      </c>
      <c r="J6" s="18"/>
    </row>
    <row r="7" ht="14.25" spans="1:10">
      <c r="A7" s="32">
        <v>5</v>
      </c>
      <c r="B7" s="32" t="s">
        <v>83</v>
      </c>
      <c r="C7" s="32" t="s">
        <v>89</v>
      </c>
      <c r="D7" s="33" t="s">
        <v>85</v>
      </c>
      <c r="E7" s="33" t="s">
        <v>17</v>
      </c>
      <c r="F7" s="10">
        <v>15</v>
      </c>
      <c r="G7" s="11">
        <f t="shared" si="0"/>
        <v>120</v>
      </c>
      <c r="H7" s="11">
        <f t="shared" si="1"/>
        <v>60</v>
      </c>
      <c r="I7" s="11">
        <f t="shared" si="2"/>
        <v>180</v>
      </c>
      <c r="J7" s="18"/>
    </row>
    <row r="8" ht="14.25" spans="1:10">
      <c r="A8" s="32">
        <v>6</v>
      </c>
      <c r="B8" s="32" t="s">
        <v>83</v>
      </c>
      <c r="C8" s="32" t="s">
        <v>90</v>
      </c>
      <c r="D8" s="33" t="s">
        <v>85</v>
      </c>
      <c r="E8" s="33" t="s">
        <v>17</v>
      </c>
      <c r="F8" s="10">
        <v>9</v>
      </c>
      <c r="G8" s="11">
        <f t="shared" si="0"/>
        <v>72</v>
      </c>
      <c r="H8" s="11">
        <f t="shared" si="1"/>
        <v>36</v>
      </c>
      <c r="I8" s="11">
        <f t="shared" si="2"/>
        <v>108</v>
      </c>
      <c r="J8" s="18"/>
    </row>
    <row r="9" ht="14.25" spans="1:10">
      <c r="A9" s="32">
        <v>7</v>
      </c>
      <c r="B9" s="32" t="s">
        <v>83</v>
      </c>
      <c r="C9" s="32" t="s">
        <v>91</v>
      </c>
      <c r="D9" s="33" t="s">
        <v>85</v>
      </c>
      <c r="E9" s="33" t="s">
        <v>17</v>
      </c>
      <c r="F9" s="10">
        <v>15</v>
      </c>
      <c r="G9" s="11">
        <f t="shared" si="0"/>
        <v>120</v>
      </c>
      <c r="H9" s="11">
        <f t="shared" si="1"/>
        <v>60</v>
      </c>
      <c r="I9" s="11">
        <f t="shared" si="2"/>
        <v>180</v>
      </c>
      <c r="J9" s="18"/>
    </row>
    <row r="10" ht="14.25" spans="1:10">
      <c r="A10" s="32">
        <v>8</v>
      </c>
      <c r="B10" s="32" t="s">
        <v>83</v>
      </c>
      <c r="C10" s="32" t="s">
        <v>92</v>
      </c>
      <c r="D10" s="33" t="s">
        <v>85</v>
      </c>
      <c r="E10" s="33" t="s">
        <v>17</v>
      </c>
      <c r="F10" s="10">
        <v>15</v>
      </c>
      <c r="G10" s="11">
        <f t="shared" si="0"/>
        <v>120</v>
      </c>
      <c r="H10" s="11">
        <f t="shared" si="1"/>
        <v>60</v>
      </c>
      <c r="I10" s="11">
        <f t="shared" si="2"/>
        <v>180</v>
      </c>
      <c r="J10" s="18"/>
    </row>
    <row r="11" ht="14.25" spans="1:10">
      <c r="A11" s="32">
        <v>9</v>
      </c>
      <c r="B11" s="32" t="s">
        <v>83</v>
      </c>
      <c r="C11" s="32" t="s">
        <v>93</v>
      </c>
      <c r="D11" s="33" t="s">
        <v>85</v>
      </c>
      <c r="E11" s="33" t="s">
        <v>17</v>
      </c>
      <c r="F11" s="10">
        <v>15</v>
      </c>
      <c r="G11" s="11">
        <f t="shared" si="0"/>
        <v>120</v>
      </c>
      <c r="H11" s="11">
        <f t="shared" si="1"/>
        <v>60</v>
      </c>
      <c r="I11" s="11">
        <f t="shared" si="2"/>
        <v>180</v>
      </c>
      <c r="J11" s="18"/>
    </row>
    <row r="12" ht="14.25" spans="1:10">
      <c r="A12" s="32">
        <v>10</v>
      </c>
      <c r="B12" s="32" t="s">
        <v>83</v>
      </c>
      <c r="C12" s="7" t="s">
        <v>94</v>
      </c>
      <c r="D12" s="33" t="s">
        <v>85</v>
      </c>
      <c r="E12" s="33" t="s">
        <v>17</v>
      </c>
      <c r="F12" s="10">
        <v>15</v>
      </c>
      <c r="G12" s="11">
        <f t="shared" si="0"/>
        <v>120</v>
      </c>
      <c r="H12" s="11">
        <f t="shared" si="1"/>
        <v>60</v>
      </c>
      <c r="I12" s="11">
        <f t="shared" si="2"/>
        <v>180</v>
      </c>
      <c r="J12" s="18"/>
    </row>
    <row r="13" ht="14.25" spans="1:10">
      <c r="A13" s="32"/>
      <c r="B13" s="32" t="s">
        <v>11</v>
      </c>
      <c r="C13" s="32"/>
      <c r="D13" s="33"/>
      <c r="E13" s="33"/>
      <c r="F13" s="10">
        <f t="shared" ref="F13:H13" si="3">SUM(F2:F12)</f>
        <v>144</v>
      </c>
      <c r="G13" s="11">
        <f t="shared" si="3"/>
        <v>1152</v>
      </c>
      <c r="H13" s="11">
        <f t="shared" si="3"/>
        <v>576</v>
      </c>
      <c r="I13" s="11">
        <f>SUM(I3:I12)</f>
        <v>1728</v>
      </c>
      <c r="J13" s="18"/>
    </row>
  </sheetData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workbookViewId="0">
      <selection activeCell="L1" sqref="L1"/>
    </sheetView>
  </sheetViews>
  <sheetFormatPr defaultColWidth="9" defaultRowHeight="13.5"/>
  <cols>
    <col min="4" max="4" width="20.375" customWidth="1"/>
    <col min="7" max="8" width="9" style="56"/>
    <col min="9" max="9" width="9.375" style="56"/>
    <col min="10" max="10" width="13.75" customWidth="1"/>
    <col min="11" max="11" width="23.375" style="57" customWidth="1"/>
  </cols>
  <sheetData>
    <row r="1" ht="25.5" spans="1:11">
      <c r="A1" s="3" t="s">
        <v>95</v>
      </c>
      <c r="B1" s="3"/>
      <c r="C1" s="3"/>
      <c r="D1" s="3"/>
      <c r="E1" s="3"/>
      <c r="F1" s="3"/>
      <c r="G1" s="58"/>
      <c r="H1" s="58"/>
      <c r="I1" s="58"/>
      <c r="J1" s="3"/>
      <c r="K1" s="85"/>
    </row>
    <row r="2" customFormat="1" ht="28.5" spans="1:11">
      <c r="A2" s="5" t="s">
        <v>1</v>
      </c>
      <c r="B2" s="5" t="s">
        <v>75</v>
      </c>
      <c r="C2" s="5" t="s">
        <v>76</v>
      </c>
      <c r="D2" s="5" t="s">
        <v>77</v>
      </c>
      <c r="E2" s="5" t="s">
        <v>3</v>
      </c>
      <c r="F2" s="59" t="s">
        <v>78</v>
      </c>
      <c r="G2" s="59" t="s">
        <v>79</v>
      </c>
      <c r="H2" s="59" t="s">
        <v>80</v>
      </c>
      <c r="I2" s="59" t="s">
        <v>81</v>
      </c>
      <c r="J2" s="5" t="s">
        <v>96</v>
      </c>
      <c r="K2" s="86" t="s">
        <v>97</v>
      </c>
    </row>
    <row r="3" ht="14.25" spans="1:11">
      <c r="A3" s="7">
        <v>1</v>
      </c>
      <c r="B3" s="7" t="s">
        <v>98</v>
      </c>
      <c r="C3" s="60" t="s">
        <v>99</v>
      </c>
      <c r="D3" s="9" t="s">
        <v>100</v>
      </c>
      <c r="E3" s="9" t="s">
        <v>17</v>
      </c>
      <c r="F3" s="61">
        <v>16</v>
      </c>
      <c r="G3" s="62">
        <v>250</v>
      </c>
      <c r="H3" s="62">
        <v>53</v>
      </c>
      <c r="I3" s="87">
        <v>303</v>
      </c>
      <c r="J3" s="18" t="s">
        <v>101</v>
      </c>
      <c r="K3" s="88"/>
    </row>
    <row r="4" ht="14.25" spans="1:11">
      <c r="A4" s="7">
        <v>2</v>
      </c>
      <c r="B4" s="7" t="s">
        <v>98</v>
      </c>
      <c r="C4" s="63"/>
      <c r="D4" s="9" t="s">
        <v>102</v>
      </c>
      <c r="E4" s="9" t="s">
        <v>17</v>
      </c>
      <c r="F4" s="61">
        <v>9</v>
      </c>
      <c r="G4" s="64"/>
      <c r="H4" s="64"/>
      <c r="I4" s="89"/>
      <c r="J4" s="18" t="s">
        <v>103</v>
      </c>
      <c r="K4" s="88"/>
    </row>
    <row r="5" ht="14.25" spans="1:11">
      <c r="A5" s="7">
        <v>3</v>
      </c>
      <c r="B5" s="7" t="s">
        <v>98</v>
      </c>
      <c r="C5" s="60" t="s">
        <v>104</v>
      </c>
      <c r="D5" s="9" t="s">
        <v>100</v>
      </c>
      <c r="E5" s="9" t="s">
        <v>17</v>
      </c>
      <c r="F5" s="61">
        <v>18</v>
      </c>
      <c r="G5" s="62">
        <v>210</v>
      </c>
      <c r="H5" s="62">
        <v>53</v>
      </c>
      <c r="I5" s="68">
        <v>263</v>
      </c>
      <c r="J5" s="18" t="s">
        <v>101</v>
      </c>
      <c r="K5" s="88"/>
    </row>
    <row r="6" ht="14.25" spans="1:11">
      <c r="A6" s="7">
        <v>4</v>
      </c>
      <c r="B6" s="7" t="s">
        <v>98</v>
      </c>
      <c r="C6" s="63"/>
      <c r="D6" s="9" t="s">
        <v>102</v>
      </c>
      <c r="E6" s="9" t="s">
        <v>17</v>
      </c>
      <c r="F6" s="61">
        <v>3</v>
      </c>
      <c r="G6" s="64"/>
      <c r="H6" s="64"/>
      <c r="I6" s="69"/>
      <c r="J6" s="18" t="s">
        <v>103</v>
      </c>
      <c r="K6" s="88"/>
    </row>
    <row r="7" ht="14.25" spans="1:11">
      <c r="A7" s="7">
        <v>5</v>
      </c>
      <c r="B7" s="7" t="s">
        <v>98</v>
      </c>
      <c r="C7" s="60" t="s">
        <v>105</v>
      </c>
      <c r="D7" s="9" t="s">
        <v>100</v>
      </c>
      <c r="E7" s="9" t="s">
        <v>17</v>
      </c>
      <c r="F7" s="61">
        <v>15</v>
      </c>
      <c r="G7" s="62">
        <v>260</v>
      </c>
      <c r="H7" s="62">
        <v>36</v>
      </c>
      <c r="I7" s="87">
        <v>296</v>
      </c>
      <c r="J7" s="18" t="s">
        <v>101</v>
      </c>
      <c r="K7" s="88"/>
    </row>
    <row r="8" ht="14.25" spans="1:11">
      <c r="A8" s="7">
        <v>6</v>
      </c>
      <c r="B8" s="7" t="s">
        <v>98</v>
      </c>
      <c r="C8" s="63"/>
      <c r="D8" s="9" t="s">
        <v>102</v>
      </c>
      <c r="E8" s="9" t="s">
        <v>17</v>
      </c>
      <c r="F8" s="61">
        <v>11</v>
      </c>
      <c r="G8" s="64"/>
      <c r="H8" s="64"/>
      <c r="I8" s="89"/>
      <c r="J8" s="18" t="s">
        <v>103</v>
      </c>
      <c r="K8" s="88"/>
    </row>
    <row r="9" ht="14.25" spans="1:11">
      <c r="A9" s="7">
        <v>7</v>
      </c>
      <c r="B9" s="7" t="s">
        <v>98</v>
      </c>
      <c r="C9" s="65" t="s">
        <v>106</v>
      </c>
      <c r="D9" s="9" t="s">
        <v>100</v>
      </c>
      <c r="E9" s="9" t="s">
        <v>24</v>
      </c>
      <c r="F9" s="65">
        <v>8</v>
      </c>
      <c r="G9" s="66">
        <v>80</v>
      </c>
      <c r="H9" s="67">
        <v>18</v>
      </c>
      <c r="I9" s="67">
        <v>98</v>
      </c>
      <c r="J9" s="18" t="s">
        <v>101</v>
      </c>
      <c r="K9" s="88"/>
    </row>
    <row r="10" ht="14.25" spans="1:11">
      <c r="A10" s="7">
        <v>8</v>
      </c>
      <c r="B10" s="7" t="s">
        <v>98</v>
      </c>
      <c r="C10" s="60" t="s">
        <v>107</v>
      </c>
      <c r="D10" s="9" t="s">
        <v>100</v>
      </c>
      <c r="E10" s="9" t="s">
        <v>17</v>
      </c>
      <c r="F10" s="61">
        <v>19</v>
      </c>
      <c r="G10" s="62">
        <v>220</v>
      </c>
      <c r="H10" s="68">
        <v>36</v>
      </c>
      <c r="I10" s="68">
        <v>256</v>
      </c>
      <c r="J10" s="18" t="s">
        <v>101</v>
      </c>
      <c r="K10" s="88"/>
    </row>
    <row r="11" ht="14.25" spans="1:11">
      <c r="A11" s="7">
        <v>9</v>
      </c>
      <c r="B11" s="7" t="s">
        <v>98</v>
      </c>
      <c r="C11" s="63"/>
      <c r="D11" s="9" t="s">
        <v>102</v>
      </c>
      <c r="E11" s="9" t="s">
        <v>17</v>
      </c>
      <c r="F11" s="61">
        <v>3</v>
      </c>
      <c r="G11" s="64"/>
      <c r="H11" s="69"/>
      <c r="I11" s="69"/>
      <c r="J11" s="18" t="s">
        <v>103</v>
      </c>
      <c r="K11" s="88"/>
    </row>
    <row r="12" ht="14.25" spans="1:11">
      <c r="A12" s="7">
        <v>10</v>
      </c>
      <c r="B12" s="7" t="s">
        <v>98</v>
      </c>
      <c r="C12" s="70" t="s">
        <v>108</v>
      </c>
      <c r="D12" s="9" t="s">
        <v>100</v>
      </c>
      <c r="E12" s="9" t="s">
        <v>34</v>
      </c>
      <c r="F12" s="61">
        <v>5</v>
      </c>
      <c r="G12" s="66">
        <v>50</v>
      </c>
      <c r="H12" s="66">
        <v>18</v>
      </c>
      <c r="I12" s="90">
        <v>68</v>
      </c>
      <c r="J12" s="18" t="s">
        <v>101</v>
      </c>
      <c r="K12" s="88"/>
    </row>
    <row r="13" ht="14.25" spans="1:11">
      <c r="A13" s="7">
        <v>11</v>
      </c>
      <c r="B13" s="7" t="s">
        <v>98</v>
      </c>
      <c r="C13" s="60" t="s">
        <v>109</v>
      </c>
      <c r="D13" s="9" t="s">
        <v>100</v>
      </c>
      <c r="E13" s="9" t="s">
        <v>17</v>
      </c>
      <c r="F13" s="61">
        <v>16</v>
      </c>
      <c r="G13" s="62">
        <v>260</v>
      </c>
      <c r="H13" s="62">
        <v>36</v>
      </c>
      <c r="I13" s="87">
        <v>296</v>
      </c>
      <c r="J13" s="18" t="s">
        <v>101</v>
      </c>
      <c r="K13" s="88"/>
    </row>
    <row r="14" ht="14.25" spans="1:11">
      <c r="A14" s="7">
        <v>12</v>
      </c>
      <c r="B14" s="7" t="s">
        <v>98</v>
      </c>
      <c r="C14" s="63"/>
      <c r="D14" s="9" t="s">
        <v>102</v>
      </c>
      <c r="E14" s="9" t="s">
        <v>17</v>
      </c>
      <c r="F14" s="61">
        <v>10</v>
      </c>
      <c r="G14" s="64"/>
      <c r="H14" s="64"/>
      <c r="I14" s="89"/>
      <c r="J14" s="18" t="s">
        <v>103</v>
      </c>
      <c r="K14" s="88"/>
    </row>
    <row r="15" ht="14.25" spans="1:11">
      <c r="A15" s="7">
        <v>13</v>
      </c>
      <c r="B15" s="7" t="s">
        <v>98</v>
      </c>
      <c r="C15" s="60" t="s">
        <v>110</v>
      </c>
      <c r="D15" s="9" t="s">
        <v>100</v>
      </c>
      <c r="E15" s="9" t="s">
        <v>17</v>
      </c>
      <c r="F15" s="61">
        <v>14</v>
      </c>
      <c r="G15" s="62">
        <v>230</v>
      </c>
      <c r="H15" s="62">
        <v>45</v>
      </c>
      <c r="I15" s="87">
        <v>275</v>
      </c>
      <c r="J15" s="18" t="s">
        <v>101</v>
      </c>
      <c r="K15" s="88"/>
    </row>
    <row r="16" ht="14.25" spans="1:11">
      <c r="A16" s="7">
        <v>14</v>
      </c>
      <c r="B16" s="7" t="s">
        <v>98</v>
      </c>
      <c r="C16" s="63"/>
      <c r="D16" s="9" t="s">
        <v>102</v>
      </c>
      <c r="E16" s="9" t="s">
        <v>17</v>
      </c>
      <c r="F16" s="61">
        <v>9</v>
      </c>
      <c r="G16" s="64"/>
      <c r="H16" s="64"/>
      <c r="I16" s="89"/>
      <c r="J16" s="18" t="s">
        <v>103</v>
      </c>
      <c r="K16" s="88"/>
    </row>
    <row r="17" ht="14.25" spans="1:11">
      <c r="A17" s="7">
        <v>15</v>
      </c>
      <c r="B17" s="7" t="s">
        <v>98</v>
      </c>
      <c r="C17" s="65" t="s">
        <v>111</v>
      </c>
      <c r="D17" s="9" t="s">
        <v>100</v>
      </c>
      <c r="E17" s="9" t="s">
        <v>24</v>
      </c>
      <c r="F17" s="65">
        <v>4</v>
      </c>
      <c r="G17" s="71">
        <v>40</v>
      </c>
      <c r="H17" s="71">
        <v>18</v>
      </c>
      <c r="I17" s="91">
        <v>58</v>
      </c>
      <c r="J17" s="27" t="s">
        <v>101</v>
      </c>
      <c r="K17" s="88"/>
    </row>
    <row r="18" ht="14.25" spans="1:11">
      <c r="A18" s="7">
        <v>16</v>
      </c>
      <c r="B18" s="7" t="s">
        <v>98</v>
      </c>
      <c r="C18" s="60" t="s">
        <v>112</v>
      </c>
      <c r="D18" s="9" t="s">
        <v>100</v>
      </c>
      <c r="E18" s="9" t="s">
        <v>17</v>
      </c>
      <c r="F18" s="61">
        <v>14</v>
      </c>
      <c r="G18" s="72">
        <v>170</v>
      </c>
      <c r="H18" s="73">
        <v>27</v>
      </c>
      <c r="I18" s="73">
        <v>197</v>
      </c>
      <c r="J18" s="27" t="s">
        <v>101</v>
      </c>
      <c r="K18" s="88"/>
    </row>
    <row r="19" ht="14.25" spans="1:11">
      <c r="A19" s="7">
        <v>17</v>
      </c>
      <c r="B19" s="7" t="s">
        <v>98</v>
      </c>
      <c r="C19" s="63"/>
      <c r="D19" s="9" t="s">
        <v>102</v>
      </c>
      <c r="E19" s="9" t="s">
        <v>17</v>
      </c>
      <c r="F19" s="61">
        <v>3</v>
      </c>
      <c r="G19" s="74"/>
      <c r="H19" s="75"/>
      <c r="I19" s="75"/>
      <c r="J19" s="27" t="s">
        <v>103</v>
      </c>
      <c r="K19" s="88"/>
    </row>
    <row r="20" ht="14.25" spans="1:11">
      <c r="A20" s="7">
        <v>18</v>
      </c>
      <c r="B20" s="7" t="s">
        <v>98</v>
      </c>
      <c r="C20" s="60" t="s">
        <v>113</v>
      </c>
      <c r="D20" s="9" t="s">
        <v>100</v>
      </c>
      <c r="E20" s="9" t="s">
        <v>17</v>
      </c>
      <c r="F20" s="61">
        <v>16</v>
      </c>
      <c r="G20" s="72">
        <v>250</v>
      </c>
      <c r="H20" s="72">
        <v>71</v>
      </c>
      <c r="I20" s="92">
        <v>321</v>
      </c>
      <c r="J20" s="27" t="s">
        <v>101</v>
      </c>
      <c r="K20" s="88"/>
    </row>
    <row r="21" ht="14.25" spans="1:11">
      <c r="A21" s="7">
        <v>19</v>
      </c>
      <c r="B21" s="7" t="s">
        <v>98</v>
      </c>
      <c r="C21" s="63"/>
      <c r="D21" s="9" t="s">
        <v>102</v>
      </c>
      <c r="E21" s="9" t="s">
        <v>17</v>
      </c>
      <c r="F21" s="61">
        <v>9</v>
      </c>
      <c r="G21" s="74"/>
      <c r="H21" s="74"/>
      <c r="I21" s="93"/>
      <c r="J21" s="27" t="s">
        <v>103</v>
      </c>
      <c r="K21" s="88"/>
    </row>
    <row r="22" ht="14.25" spans="1:11">
      <c r="A22" s="7">
        <v>20</v>
      </c>
      <c r="B22" s="7" t="s">
        <v>98</v>
      </c>
      <c r="C22" s="76" t="s">
        <v>114</v>
      </c>
      <c r="D22" s="9" t="s">
        <v>100</v>
      </c>
      <c r="E22" s="9" t="s">
        <v>17</v>
      </c>
      <c r="F22" s="61">
        <v>16</v>
      </c>
      <c r="G22" s="71">
        <v>160</v>
      </c>
      <c r="H22" s="71">
        <v>9</v>
      </c>
      <c r="I22" s="91">
        <v>169</v>
      </c>
      <c r="J22" s="27" t="s">
        <v>101</v>
      </c>
      <c r="K22" s="88"/>
    </row>
    <row r="23" ht="14.25" spans="1:11">
      <c r="A23" s="7">
        <v>21</v>
      </c>
      <c r="B23" s="7" t="s">
        <v>98</v>
      </c>
      <c r="C23" s="60" t="s">
        <v>115</v>
      </c>
      <c r="D23" s="9" t="s">
        <v>100</v>
      </c>
      <c r="E23" s="9" t="s">
        <v>17</v>
      </c>
      <c r="F23" s="61">
        <v>17</v>
      </c>
      <c r="G23" s="72">
        <v>260</v>
      </c>
      <c r="H23" s="72">
        <v>45</v>
      </c>
      <c r="I23" s="92">
        <v>305</v>
      </c>
      <c r="J23" s="27" t="s">
        <v>101</v>
      </c>
      <c r="K23" s="88"/>
    </row>
    <row r="24" ht="14.25" spans="1:11">
      <c r="A24" s="7">
        <v>22</v>
      </c>
      <c r="B24" s="7" t="s">
        <v>98</v>
      </c>
      <c r="C24" s="63"/>
      <c r="D24" s="9" t="s">
        <v>102</v>
      </c>
      <c r="E24" s="9" t="s">
        <v>17</v>
      </c>
      <c r="F24" s="61">
        <v>9</v>
      </c>
      <c r="G24" s="74"/>
      <c r="H24" s="74"/>
      <c r="I24" s="93"/>
      <c r="J24" s="27" t="s">
        <v>103</v>
      </c>
      <c r="K24" s="88"/>
    </row>
    <row r="25" ht="14.25" spans="1:11">
      <c r="A25" s="7">
        <v>23</v>
      </c>
      <c r="B25" s="7" t="s">
        <v>98</v>
      </c>
      <c r="C25" s="60" t="s">
        <v>116</v>
      </c>
      <c r="D25" s="9" t="s">
        <v>100</v>
      </c>
      <c r="E25" s="9" t="s">
        <v>17</v>
      </c>
      <c r="F25" s="61">
        <v>15</v>
      </c>
      <c r="G25" s="72">
        <v>240</v>
      </c>
      <c r="H25" s="73">
        <v>62</v>
      </c>
      <c r="I25" s="73">
        <v>302</v>
      </c>
      <c r="J25" s="27" t="s">
        <v>101</v>
      </c>
      <c r="K25" s="88"/>
    </row>
    <row r="26" ht="14.25" spans="1:11">
      <c r="A26" s="7">
        <v>24</v>
      </c>
      <c r="B26" s="7" t="s">
        <v>98</v>
      </c>
      <c r="C26" s="63"/>
      <c r="D26" s="9" t="s">
        <v>102</v>
      </c>
      <c r="E26" s="9" t="s">
        <v>17</v>
      </c>
      <c r="F26" s="61">
        <v>9</v>
      </c>
      <c r="G26" s="74"/>
      <c r="H26" s="75"/>
      <c r="I26" s="75"/>
      <c r="J26" s="27" t="s">
        <v>103</v>
      </c>
      <c r="K26" s="88"/>
    </row>
    <row r="27" ht="14.25" spans="1:11">
      <c r="A27" s="7">
        <v>25</v>
      </c>
      <c r="B27" s="7" t="s">
        <v>98</v>
      </c>
      <c r="C27" s="60" t="s">
        <v>117</v>
      </c>
      <c r="D27" s="9" t="s">
        <v>100</v>
      </c>
      <c r="E27" s="9" t="s">
        <v>17</v>
      </c>
      <c r="F27" s="61">
        <v>10</v>
      </c>
      <c r="G27" s="72">
        <v>170</v>
      </c>
      <c r="H27" s="73">
        <v>36</v>
      </c>
      <c r="I27" s="73">
        <v>206</v>
      </c>
      <c r="J27" s="27" t="s">
        <v>101</v>
      </c>
      <c r="K27" s="88"/>
    </row>
    <row r="28" ht="14.25" spans="1:11">
      <c r="A28" s="7">
        <v>26</v>
      </c>
      <c r="B28" s="7" t="s">
        <v>98</v>
      </c>
      <c r="C28" s="63"/>
      <c r="D28" s="9" t="s">
        <v>102</v>
      </c>
      <c r="E28" s="9" t="s">
        <v>17</v>
      </c>
      <c r="F28" s="61">
        <v>7</v>
      </c>
      <c r="G28" s="74"/>
      <c r="H28" s="75"/>
      <c r="I28" s="75"/>
      <c r="J28" s="27" t="s">
        <v>103</v>
      </c>
      <c r="K28" s="88"/>
    </row>
    <row r="29" ht="14.25" spans="1:11">
      <c r="A29" s="7">
        <v>27</v>
      </c>
      <c r="B29" s="7" t="s">
        <v>98</v>
      </c>
      <c r="C29" s="60" t="s">
        <v>118</v>
      </c>
      <c r="D29" s="9" t="s">
        <v>100</v>
      </c>
      <c r="E29" s="9" t="s">
        <v>17</v>
      </c>
      <c r="F29" s="61">
        <v>15</v>
      </c>
      <c r="G29" s="72">
        <v>190</v>
      </c>
      <c r="H29" s="72">
        <v>45</v>
      </c>
      <c r="I29" s="92">
        <v>235</v>
      </c>
      <c r="J29" s="27" t="s">
        <v>101</v>
      </c>
      <c r="K29" s="88"/>
    </row>
    <row r="30" ht="14.25" spans="1:11">
      <c r="A30" s="7">
        <v>28</v>
      </c>
      <c r="B30" s="7" t="s">
        <v>98</v>
      </c>
      <c r="C30" s="77"/>
      <c r="D30" s="78" t="s">
        <v>102</v>
      </c>
      <c r="E30" s="78" t="s">
        <v>17</v>
      </c>
      <c r="F30" s="79">
        <v>4</v>
      </c>
      <c r="G30" s="80"/>
      <c r="H30" s="80"/>
      <c r="I30" s="94"/>
      <c r="J30" s="95" t="s">
        <v>103</v>
      </c>
      <c r="K30" s="88"/>
    </row>
    <row r="31" ht="14.25" spans="1:11">
      <c r="A31" s="7">
        <v>29</v>
      </c>
      <c r="B31" s="7" t="s">
        <v>98</v>
      </c>
      <c r="C31" s="81" t="s">
        <v>119</v>
      </c>
      <c r="D31" s="9" t="s">
        <v>120</v>
      </c>
      <c r="E31" s="9" t="s">
        <v>17</v>
      </c>
      <c r="F31" s="9">
        <v>10</v>
      </c>
      <c r="G31" s="82">
        <f t="shared" ref="G31:G34" si="0">F31*9</f>
        <v>90</v>
      </c>
      <c r="H31" s="83">
        <v>25.7</v>
      </c>
      <c r="I31" s="73">
        <v>162.5</v>
      </c>
      <c r="J31" s="27" t="s">
        <v>101</v>
      </c>
      <c r="K31" s="96">
        <v>2</v>
      </c>
    </row>
    <row r="32" ht="14.25" spans="1:11">
      <c r="A32" s="7">
        <v>30</v>
      </c>
      <c r="B32" s="7" t="s">
        <v>98</v>
      </c>
      <c r="C32" s="84"/>
      <c r="D32" s="9" t="s">
        <v>121</v>
      </c>
      <c r="E32" s="9" t="s">
        <v>17</v>
      </c>
      <c r="F32" s="9">
        <v>4</v>
      </c>
      <c r="G32" s="82">
        <v>36</v>
      </c>
      <c r="H32" s="82">
        <v>10.8</v>
      </c>
      <c r="I32" s="75"/>
      <c r="J32" s="27" t="s">
        <v>103</v>
      </c>
      <c r="K32" s="96">
        <v>2</v>
      </c>
    </row>
    <row r="33" ht="14.25" spans="1:11">
      <c r="A33" s="7">
        <v>31</v>
      </c>
      <c r="B33" s="7" t="s">
        <v>98</v>
      </c>
      <c r="C33" s="7" t="s">
        <v>122</v>
      </c>
      <c r="D33" s="9" t="s">
        <v>120</v>
      </c>
      <c r="E33" s="9" t="s">
        <v>17</v>
      </c>
      <c r="F33" s="9">
        <v>7</v>
      </c>
      <c r="G33" s="82">
        <f t="shared" si="0"/>
        <v>63</v>
      </c>
      <c r="H33" s="83">
        <v>25.8</v>
      </c>
      <c r="I33" s="82">
        <v>88.8</v>
      </c>
      <c r="J33" s="27" t="s">
        <v>101</v>
      </c>
      <c r="K33" s="96">
        <v>2</v>
      </c>
    </row>
    <row r="34" ht="14.25" spans="1:11">
      <c r="A34" s="7">
        <v>32</v>
      </c>
      <c r="B34" s="7" t="s">
        <v>98</v>
      </c>
      <c r="C34" s="81" t="s">
        <v>123</v>
      </c>
      <c r="D34" s="9" t="s">
        <v>120</v>
      </c>
      <c r="E34" s="9" t="s">
        <v>17</v>
      </c>
      <c r="F34" s="9">
        <v>10</v>
      </c>
      <c r="G34" s="82">
        <f t="shared" si="0"/>
        <v>90</v>
      </c>
      <c r="H34" s="83">
        <v>38.6</v>
      </c>
      <c r="I34" s="73">
        <v>166.4</v>
      </c>
      <c r="J34" s="27" t="s">
        <v>101</v>
      </c>
      <c r="K34" s="96">
        <v>3</v>
      </c>
    </row>
    <row r="35" ht="14.25" spans="1:11">
      <c r="A35" s="7">
        <v>33</v>
      </c>
      <c r="B35" s="7" t="s">
        <v>98</v>
      </c>
      <c r="C35" s="84"/>
      <c r="D35" s="9" t="s">
        <v>121</v>
      </c>
      <c r="E35" s="9" t="s">
        <v>17</v>
      </c>
      <c r="F35" s="9">
        <v>3</v>
      </c>
      <c r="G35" s="82">
        <v>27</v>
      </c>
      <c r="H35" s="82">
        <v>10.8</v>
      </c>
      <c r="I35" s="75"/>
      <c r="J35" s="27" t="s">
        <v>103</v>
      </c>
      <c r="K35" s="96">
        <v>2</v>
      </c>
    </row>
    <row r="36" ht="14.25" spans="1:11">
      <c r="A36" s="7">
        <v>34</v>
      </c>
      <c r="B36" s="7" t="s">
        <v>98</v>
      </c>
      <c r="C36" s="81" t="s">
        <v>124</v>
      </c>
      <c r="D36" s="9" t="s">
        <v>120</v>
      </c>
      <c r="E36" s="9" t="s">
        <v>17</v>
      </c>
      <c r="F36" s="9">
        <v>10</v>
      </c>
      <c r="G36" s="82">
        <f t="shared" ref="G36:G41" si="1">F36*9</f>
        <v>90</v>
      </c>
      <c r="H36" s="83">
        <v>38.6</v>
      </c>
      <c r="I36" s="73">
        <v>175.4</v>
      </c>
      <c r="J36" s="27" t="s">
        <v>101</v>
      </c>
      <c r="K36" s="96">
        <v>3</v>
      </c>
    </row>
    <row r="37" ht="14.25" spans="1:11">
      <c r="A37" s="7">
        <v>35</v>
      </c>
      <c r="B37" s="7" t="s">
        <v>98</v>
      </c>
      <c r="C37" s="84"/>
      <c r="D37" s="9" t="s">
        <v>121</v>
      </c>
      <c r="E37" s="9" t="s">
        <v>17</v>
      </c>
      <c r="F37" s="9">
        <v>4</v>
      </c>
      <c r="G37" s="82">
        <v>36</v>
      </c>
      <c r="H37" s="82">
        <v>10.8</v>
      </c>
      <c r="I37" s="75"/>
      <c r="J37" s="27" t="s">
        <v>103</v>
      </c>
      <c r="K37" s="96">
        <v>2</v>
      </c>
    </row>
    <row r="38" ht="14.25" spans="1:11">
      <c r="A38" s="7">
        <v>36</v>
      </c>
      <c r="B38" s="7" t="s">
        <v>98</v>
      </c>
      <c r="C38" s="81" t="s">
        <v>125</v>
      </c>
      <c r="D38" s="9" t="s">
        <v>120</v>
      </c>
      <c r="E38" s="9" t="s">
        <v>17</v>
      </c>
      <c r="F38" s="9">
        <v>15</v>
      </c>
      <c r="G38" s="82">
        <f t="shared" si="1"/>
        <v>135</v>
      </c>
      <c r="H38" s="83">
        <v>25.7</v>
      </c>
      <c r="I38" s="73">
        <v>207.5</v>
      </c>
      <c r="J38" s="27" t="s">
        <v>101</v>
      </c>
      <c r="K38" s="96">
        <v>2</v>
      </c>
    </row>
    <row r="39" ht="14.25" spans="1:11">
      <c r="A39" s="7">
        <v>37</v>
      </c>
      <c r="B39" s="7" t="s">
        <v>98</v>
      </c>
      <c r="C39" s="84"/>
      <c r="D39" s="9" t="s">
        <v>121</v>
      </c>
      <c r="E39" s="9" t="s">
        <v>17</v>
      </c>
      <c r="F39" s="9">
        <v>4</v>
      </c>
      <c r="G39" s="82">
        <v>36</v>
      </c>
      <c r="H39" s="82">
        <v>10.8</v>
      </c>
      <c r="I39" s="75"/>
      <c r="J39" s="27" t="s">
        <v>103</v>
      </c>
      <c r="K39" s="96">
        <v>2</v>
      </c>
    </row>
    <row r="40" ht="14.25" spans="1:11">
      <c r="A40" s="7">
        <v>38</v>
      </c>
      <c r="B40" s="7" t="s">
        <v>98</v>
      </c>
      <c r="C40" s="7" t="s">
        <v>126</v>
      </c>
      <c r="D40" s="9" t="s">
        <v>120</v>
      </c>
      <c r="E40" s="9" t="s">
        <v>17</v>
      </c>
      <c r="F40" s="9">
        <v>7</v>
      </c>
      <c r="G40" s="82">
        <f t="shared" si="1"/>
        <v>63</v>
      </c>
      <c r="H40" s="83">
        <v>25.8</v>
      </c>
      <c r="I40" s="82">
        <v>88.8</v>
      </c>
      <c r="J40" s="27" t="s">
        <v>101</v>
      </c>
      <c r="K40" s="96">
        <v>2</v>
      </c>
    </row>
    <row r="41" ht="14.25" spans="1:11">
      <c r="A41" s="7">
        <v>39</v>
      </c>
      <c r="B41" s="7" t="s">
        <v>98</v>
      </c>
      <c r="C41" s="81" t="s">
        <v>127</v>
      </c>
      <c r="D41" s="9" t="s">
        <v>120</v>
      </c>
      <c r="E41" s="9" t="s">
        <v>17</v>
      </c>
      <c r="F41" s="9">
        <v>11</v>
      </c>
      <c r="G41" s="82">
        <f t="shared" si="1"/>
        <v>99</v>
      </c>
      <c r="H41" s="83">
        <v>25.7</v>
      </c>
      <c r="I41" s="73">
        <v>171.5</v>
      </c>
      <c r="J41" s="27" t="s">
        <v>101</v>
      </c>
      <c r="K41" s="96">
        <v>2</v>
      </c>
    </row>
    <row r="42" ht="14.25" spans="1:11">
      <c r="A42" s="7">
        <v>40</v>
      </c>
      <c r="B42" s="7" t="s">
        <v>98</v>
      </c>
      <c r="C42" s="84"/>
      <c r="D42" s="9" t="s">
        <v>121</v>
      </c>
      <c r="E42" s="9" t="s">
        <v>17</v>
      </c>
      <c r="F42" s="9">
        <v>4</v>
      </c>
      <c r="G42" s="82">
        <v>36</v>
      </c>
      <c r="H42" s="82">
        <v>10.8</v>
      </c>
      <c r="I42" s="75"/>
      <c r="J42" s="27" t="s">
        <v>103</v>
      </c>
      <c r="K42" s="96">
        <v>2</v>
      </c>
    </row>
    <row r="43" ht="14.25" spans="1:11">
      <c r="A43" s="7">
        <v>41</v>
      </c>
      <c r="B43" s="7" t="s">
        <v>98</v>
      </c>
      <c r="C43" s="81" t="s">
        <v>128</v>
      </c>
      <c r="D43" s="9" t="s">
        <v>120</v>
      </c>
      <c r="E43" s="9" t="s">
        <v>17</v>
      </c>
      <c r="F43" s="9">
        <v>10</v>
      </c>
      <c r="G43" s="82">
        <f t="shared" ref="G43:G49" si="2">F43*9</f>
        <v>90</v>
      </c>
      <c r="H43" s="83">
        <v>32.2</v>
      </c>
      <c r="I43" s="73">
        <v>160</v>
      </c>
      <c r="J43" s="27" t="s">
        <v>101</v>
      </c>
      <c r="K43" s="96">
        <v>2.5</v>
      </c>
    </row>
    <row r="44" ht="14.25" spans="1:11">
      <c r="A44" s="7">
        <v>42</v>
      </c>
      <c r="B44" s="7" t="s">
        <v>98</v>
      </c>
      <c r="C44" s="84"/>
      <c r="D44" s="9" t="s">
        <v>121</v>
      </c>
      <c r="E44" s="9" t="s">
        <v>17</v>
      </c>
      <c r="F44" s="9">
        <v>3</v>
      </c>
      <c r="G44" s="82">
        <v>27</v>
      </c>
      <c r="H44" s="82">
        <v>10.8</v>
      </c>
      <c r="I44" s="75"/>
      <c r="J44" s="27" t="s">
        <v>103</v>
      </c>
      <c r="K44" s="96">
        <v>2</v>
      </c>
    </row>
    <row r="45" ht="14.25" spans="1:11">
      <c r="A45" s="7">
        <v>43</v>
      </c>
      <c r="B45" s="7" t="s">
        <v>98</v>
      </c>
      <c r="C45" s="81" t="s">
        <v>129</v>
      </c>
      <c r="D45" s="9" t="s">
        <v>120</v>
      </c>
      <c r="E45" s="9" t="s">
        <v>17</v>
      </c>
      <c r="F45" s="9">
        <v>10</v>
      </c>
      <c r="G45" s="82">
        <f t="shared" si="2"/>
        <v>90</v>
      </c>
      <c r="H45" s="83">
        <v>25.7</v>
      </c>
      <c r="I45" s="73">
        <f>SUM(G45:H46)</f>
        <v>153.5</v>
      </c>
      <c r="J45" s="27" t="s">
        <v>101</v>
      </c>
      <c r="K45" s="96">
        <v>2</v>
      </c>
    </row>
    <row r="46" ht="14.25" spans="1:11">
      <c r="A46" s="7">
        <v>44</v>
      </c>
      <c r="B46" s="7" t="s">
        <v>98</v>
      </c>
      <c r="C46" s="84"/>
      <c r="D46" s="9" t="s">
        <v>121</v>
      </c>
      <c r="E46" s="9" t="s">
        <v>17</v>
      </c>
      <c r="F46" s="9">
        <v>3</v>
      </c>
      <c r="G46" s="82">
        <v>27</v>
      </c>
      <c r="H46" s="82">
        <v>10.8</v>
      </c>
      <c r="I46" s="75"/>
      <c r="J46" s="27" t="s">
        <v>103</v>
      </c>
      <c r="K46" s="96">
        <v>2</v>
      </c>
    </row>
    <row r="47" ht="14.25" spans="1:11">
      <c r="A47" s="7">
        <v>45</v>
      </c>
      <c r="B47" s="7" t="s">
        <v>98</v>
      </c>
      <c r="C47" s="7" t="s">
        <v>130</v>
      </c>
      <c r="D47" s="9" t="s">
        <v>120</v>
      </c>
      <c r="E47" s="9" t="s">
        <v>17</v>
      </c>
      <c r="F47" s="9">
        <v>7</v>
      </c>
      <c r="G47" s="82">
        <f t="shared" si="2"/>
        <v>63</v>
      </c>
      <c r="H47" s="83">
        <v>25.8</v>
      </c>
      <c r="I47" s="82">
        <v>88.8</v>
      </c>
      <c r="J47" s="27" t="s">
        <v>101</v>
      </c>
      <c r="K47" s="96">
        <v>2</v>
      </c>
    </row>
    <row r="48" ht="14.25" spans="1:11">
      <c r="A48" s="7">
        <v>46</v>
      </c>
      <c r="B48" s="7" t="s">
        <v>98</v>
      </c>
      <c r="C48" s="7" t="s">
        <v>131</v>
      </c>
      <c r="D48" s="9" t="s">
        <v>120</v>
      </c>
      <c r="E48" s="9" t="s">
        <v>17</v>
      </c>
      <c r="F48" s="9">
        <v>7</v>
      </c>
      <c r="G48" s="82">
        <f t="shared" si="2"/>
        <v>63</v>
      </c>
      <c r="H48" s="83">
        <v>25.8</v>
      </c>
      <c r="I48" s="82">
        <v>88.8</v>
      </c>
      <c r="J48" s="27" t="s">
        <v>101</v>
      </c>
      <c r="K48" s="96">
        <v>2</v>
      </c>
    </row>
    <row r="49" ht="14.25" spans="1:11">
      <c r="A49" s="7">
        <v>47</v>
      </c>
      <c r="B49" s="7" t="s">
        <v>98</v>
      </c>
      <c r="C49" s="81" t="s">
        <v>132</v>
      </c>
      <c r="D49" s="9" t="s">
        <v>120</v>
      </c>
      <c r="E49" s="9" t="s">
        <v>17</v>
      </c>
      <c r="F49" s="9">
        <v>10</v>
      </c>
      <c r="G49" s="82">
        <f t="shared" si="2"/>
        <v>90</v>
      </c>
      <c r="H49" s="83">
        <v>25.7</v>
      </c>
      <c r="I49" s="73">
        <f>SUM(G49:H50)</f>
        <v>162.5</v>
      </c>
      <c r="J49" s="27" t="s">
        <v>101</v>
      </c>
      <c r="K49" s="96">
        <v>2</v>
      </c>
    </row>
    <row r="50" ht="14.25" spans="1:11">
      <c r="A50" s="7">
        <v>48</v>
      </c>
      <c r="B50" s="7" t="s">
        <v>98</v>
      </c>
      <c r="C50" s="84"/>
      <c r="D50" s="9" t="s">
        <v>121</v>
      </c>
      <c r="E50" s="9" t="s">
        <v>17</v>
      </c>
      <c r="F50" s="9">
        <v>4</v>
      </c>
      <c r="G50" s="82">
        <v>36</v>
      </c>
      <c r="H50" s="82">
        <v>10.8</v>
      </c>
      <c r="I50" s="75"/>
      <c r="J50" s="27" t="s">
        <v>103</v>
      </c>
      <c r="K50" s="96">
        <v>2</v>
      </c>
    </row>
    <row r="51" ht="14.25" spans="1:11">
      <c r="A51" s="7">
        <v>49</v>
      </c>
      <c r="B51" s="7" t="s">
        <v>98</v>
      </c>
      <c r="C51" s="7" t="s">
        <v>133</v>
      </c>
      <c r="D51" s="9" t="s">
        <v>120</v>
      </c>
      <c r="E51" s="9" t="s">
        <v>17</v>
      </c>
      <c r="F51" s="9">
        <v>7</v>
      </c>
      <c r="G51" s="82">
        <f t="shared" ref="G51:G54" si="3">F51*9</f>
        <v>63</v>
      </c>
      <c r="H51" s="83">
        <v>25.7</v>
      </c>
      <c r="I51" s="82">
        <v>88.7</v>
      </c>
      <c r="J51" s="27" t="s">
        <v>101</v>
      </c>
      <c r="K51" s="96">
        <v>2</v>
      </c>
    </row>
    <row r="52" ht="14.25" spans="1:11">
      <c r="A52" s="7">
        <v>50</v>
      </c>
      <c r="B52" s="7" t="s">
        <v>98</v>
      </c>
      <c r="C52" s="81" t="s">
        <v>134</v>
      </c>
      <c r="D52" s="9" t="s">
        <v>120</v>
      </c>
      <c r="E52" s="9" t="s">
        <v>17</v>
      </c>
      <c r="F52" s="9">
        <v>11</v>
      </c>
      <c r="G52" s="82">
        <f t="shared" si="3"/>
        <v>99</v>
      </c>
      <c r="H52" s="83">
        <v>25.7</v>
      </c>
      <c r="I52" s="73">
        <v>171.5</v>
      </c>
      <c r="J52" s="27" t="s">
        <v>101</v>
      </c>
      <c r="K52" s="96">
        <v>2</v>
      </c>
    </row>
    <row r="53" ht="14.25" spans="1:11">
      <c r="A53" s="7">
        <v>51</v>
      </c>
      <c r="B53" s="7" t="s">
        <v>98</v>
      </c>
      <c r="C53" s="84"/>
      <c r="D53" s="9" t="s">
        <v>121</v>
      </c>
      <c r="E53" s="9" t="s">
        <v>17</v>
      </c>
      <c r="F53" s="9">
        <v>4</v>
      </c>
      <c r="G53" s="82">
        <v>36</v>
      </c>
      <c r="H53" s="82">
        <v>10.8</v>
      </c>
      <c r="I53" s="75"/>
      <c r="J53" s="27" t="s">
        <v>103</v>
      </c>
      <c r="K53" s="96">
        <v>2</v>
      </c>
    </row>
    <row r="54" ht="14.25" spans="1:11">
      <c r="A54" s="7">
        <v>52</v>
      </c>
      <c r="B54" s="7" t="s">
        <v>98</v>
      </c>
      <c r="C54" s="81" t="s">
        <v>135</v>
      </c>
      <c r="D54" s="9" t="s">
        <v>120</v>
      </c>
      <c r="E54" s="9" t="s">
        <v>17</v>
      </c>
      <c r="F54" s="9">
        <v>10</v>
      </c>
      <c r="G54" s="82">
        <f t="shared" si="3"/>
        <v>90</v>
      </c>
      <c r="H54" s="83">
        <v>25.7</v>
      </c>
      <c r="I54" s="73">
        <v>153.5</v>
      </c>
      <c r="J54" s="27" t="s">
        <v>101</v>
      </c>
      <c r="K54" s="96">
        <v>2</v>
      </c>
    </row>
    <row r="55" ht="14.25" spans="1:11">
      <c r="A55" s="7">
        <v>53</v>
      </c>
      <c r="B55" s="7" t="s">
        <v>98</v>
      </c>
      <c r="C55" s="84"/>
      <c r="D55" s="9" t="s">
        <v>121</v>
      </c>
      <c r="E55" s="9" t="s">
        <v>17</v>
      </c>
      <c r="F55" s="9">
        <v>3</v>
      </c>
      <c r="G55" s="82">
        <v>27</v>
      </c>
      <c r="H55" s="82">
        <v>10.8</v>
      </c>
      <c r="I55" s="75"/>
      <c r="J55" s="27" t="s">
        <v>103</v>
      </c>
      <c r="K55" s="96">
        <v>2</v>
      </c>
    </row>
    <row r="56" ht="14.25" spans="1:11">
      <c r="A56" s="7">
        <v>54</v>
      </c>
      <c r="B56" s="7" t="s">
        <v>98</v>
      </c>
      <c r="C56" s="81" t="s">
        <v>136</v>
      </c>
      <c r="D56" s="9" t="s">
        <v>120</v>
      </c>
      <c r="E56" s="9" t="s">
        <v>17</v>
      </c>
      <c r="F56" s="9">
        <v>10</v>
      </c>
      <c r="G56" s="82">
        <f t="shared" ref="G56:G61" si="4">F56*9</f>
        <v>90</v>
      </c>
      <c r="H56" s="83">
        <v>25.7</v>
      </c>
      <c r="I56" s="73">
        <v>162.5</v>
      </c>
      <c r="J56" s="27" t="s">
        <v>101</v>
      </c>
      <c r="K56" s="96">
        <v>2</v>
      </c>
    </row>
    <row r="57" ht="14.25" spans="1:11">
      <c r="A57" s="7">
        <v>55</v>
      </c>
      <c r="B57" s="7" t="s">
        <v>98</v>
      </c>
      <c r="C57" s="84"/>
      <c r="D57" s="9" t="s">
        <v>121</v>
      </c>
      <c r="E57" s="9" t="s">
        <v>17</v>
      </c>
      <c r="F57" s="9">
        <v>4</v>
      </c>
      <c r="G57" s="82">
        <v>36</v>
      </c>
      <c r="H57" s="82">
        <v>10.8</v>
      </c>
      <c r="I57" s="75"/>
      <c r="J57" s="27" t="s">
        <v>103</v>
      </c>
      <c r="K57" s="96">
        <v>2</v>
      </c>
    </row>
    <row r="58" ht="14.25" spans="1:11">
      <c r="A58" s="7">
        <v>56</v>
      </c>
      <c r="B58" s="7" t="s">
        <v>98</v>
      </c>
      <c r="C58" s="81" t="s">
        <v>137</v>
      </c>
      <c r="D58" s="9" t="s">
        <v>120</v>
      </c>
      <c r="E58" s="9" t="s">
        <v>17</v>
      </c>
      <c r="F58" s="9">
        <v>11</v>
      </c>
      <c r="G58" s="82">
        <f t="shared" si="4"/>
        <v>99</v>
      </c>
      <c r="H58" s="83">
        <v>38.6</v>
      </c>
      <c r="I58" s="73">
        <v>184.4</v>
      </c>
      <c r="J58" s="27" t="s">
        <v>101</v>
      </c>
      <c r="K58" s="96">
        <v>3</v>
      </c>
    </row>
    <row r="59" ht="14.25" spans="1:11">
      <c r="A59" s="7">
        <v>57</v>
      </c>
      <c r="B59" s="7" t="s">
        <v>98</v>
      </c>
      <c r="C59" s="84"/>
      <c r="D59" s="9" t="s">
        <v>121</v>
      </c>
      <c r="E59" s="9" t="s">
        <v>17</v>
      </c>
      <c r="F59" s="9">
        <v>4</v>
      </c>
      <c r="G59" s="82">
        <v>36</v>
      </c>
      <c r="H59" s="82">
        <v>10.8</v>
      </c>
      <c r="I59" s="75"/>
      <c r="J59" s="27" t="s">
        <v>103</v>
      </c>
      <c r="K59" s="96">
        <v>2</v>
      </c>
    </row>
    <row r="60" ht="14.25" spans="1:11">
      <c r="A60" s="7">
        <v>58</v>
      </c>
      <c r="B60" s="7" t="s">
        <v>98</v>
      </c>
      <c r="C60" s="7" t="s">
        <v>138</v>
      </c>
      <c r="D60" s="9" t="s">
        <v>120</v>
      </c>
      <c r="E60" s="9" t="s">
        <v>17</v>
      </c>
      <c r="F60" s="9">
        <v>7</v>
      </c>
      <c r="G60" s="82">
        <f t="shared" si="4"/>
        <v>63</v>
      </c>
      <c r="H60" s="83">
        <v>32.2</v>
      </c>
      <c r="I60" s="82">
        <v>95.2</v>
      </c>
      <c r="J60" s="27" t="s">
        <v>101</v>
      </c>
      <c r="K60" s="96">
        <v>2.5</v>
      </c>
    </row>
    <row r="61" ht="14.25" spans="1:11">
      <c r="A61" s="7">
        <v>59</v>
      </c>
      <c r="B61" s="7" t="s">
        <v>98</v>
      </c>
      <c r="C61" s="81" t="s">
        <v>139</v>
      </c>
      <c r="D61" s="9" t="s">
        <v>120</v>
      </c>
      <c r="E61" s="9" t="s">
        <v>17</v>
      </c>
      <c r="F61" s="9">
        <v>10</v>
      </c>
      <c r="G61" s="82">
        <f t="shared" si="4"/>
        <v>90</v>
      </c>
      <c r="H61" s="83">
        <v>25.7</v>
      </c>
      <c r="I61" s="73">
        <v>162.5</v>
      </c>
      <c r="J61" s="27" t="s">
        <v>101</v>
      </c>
      <c r="K61" s="96">
        <v>2</v>
      </c>
    </row>
    <row r="62" ht="14.25" spans="1:11">
      <c r="A62" s="7">
        <v>60</v>
      </c>
      <c r="B62" s="7" t="s">
        <v>98</v>
      </c>
      <c r="C62" s="84"/>
      <c r="D62" s="9" t="s">
        <v>121</v>
      </c>
      <c r="E62" s="9" t="s">
        <v>17</v>
      </c>
      <c r="F62" s="9">
        <v>4</v>
      </c>
      <c r="G62" s="82">
        <v>36</v>
      </c>
      <c r="H62" s="82">
        <v>10.8</v>
      </c>
      <c r="I62" s="75"/>
      <c r="J62" s="27" t="s">
        <v>103</v>
      </c>
      <c r="K62" s="96">
        <v>2</v>
      </c>
    </row>
    <row r="63" ht="14.25" spans="1:11">
      <c r="A63" s="7">
        <v>61</v>
      </c>
      <c r="B63" s="7" t="s">
        <v>98</v>
      </c>
      <c r="C63" s="81" t="s">
        <v>140</v>
      </c>
      <c r="D63" s="9" t="s">
        <v>120</v>
      </c>
      <c r="E63" s="9" t="s">
        <v>17</v>
      </c>
      <c r="F63" s="9">
        <v>10</v>
      </c>
      <c r="G63" s="82">
        <f t="shared" ref="G63:G66" si="5">F63*9</f>
        <v>90</v>
      </c>
      <c r="H63" s="83">
        <v>32.2</v>
      </c>
      <c r="I63" s="73">
        <v>160</v>
      </c>
      <c r="J63" s="27" t="s">
        <v>101</v>
      </c>
      <c r="K63" s="96">
        <v>2.5</v>
      </c>
    </row>
    <row r="64" ht="14.25" spans="1:11">
      <c r="A64" s="7">
        <v>62</v>
      </c>
      <c r="B64" s="7" t="s">
        <v>98</v>
      </c>
      <c r="C64" s="84"/>
      <c r="D64" s="9" t="s">
        <v>121</v>
      </c>
      <c r="E64" s="9" t="s">
        <v>17</v>
      </c>
      <c r="F64" s="9">
        <v>3</v>
      </c>
      <c r="G64" s="82">
        <v>27</v>
      </c>
      <c r="H64" s="82">
        <v>10.8</v>
      </c>
      <c r="I64" s="75"/>
      <c r="J64" s="27" t="s">
        <v>103</v>
      </c>
      <c r="K64" s="96">
        <v>2</v>
      </c>
    </row>
    <row r="65" ht="14.25" spans="1:11">
      <c r="A65" s="7">
        <v>63</v>
      </c>
      <c r="B65" s="7" t="s">
        <v>98</v>
      </c>
      <c r="C65" s="7" t="s">
        <v>141</v>
      </c>
      <c r="D65" s="9" t="s">
        <v>120</v>
      </c>
      <c r="E65" s="9" t="s">
        <v>17</v>
      </c>
      <c r="F65" s="9">
        <v>7</v>
      </c>
      <c r="G65" s="82">
        <f t="shared" si="5"/>
        <v>63</v>
      </c>
      <c r="H65" s="83">
        <v>25.7</v>
      </c>
      <c r="I65" s="82">
        <v>88.7</v>
      </c>
      <c r="J65" s="27" t="s">
        <v>101</v>
      </c>
      <c r="K65" s="96">
        <v>2</v>
      </c>
    </row>
    <row r="66" ht="14.25" spans="1:11">
      <c r="A66" s="7">
        <v>64</v>
      </c>
      <c r="B66" s="7" t="s">
        <v>98</v>
      </c>
      <c r="C66" s="81" t="s">
        <v>142</v>
      </c>
      <c r="D66" s="9" t="s">
        <v>120</v>
      </c>
      <c r="E66" s="9" t="s">
        <v>17</v>
      </c>
      <c r="F66" s="9">
        <v>11</v>
      </c>
      <c r="G66" s="82">
        <f t="shared" si="5"/>
        <v>99</v>
      </c>
      <c r="H66" s="83">
        <v>25.7</v>
      </c>
      <c r="I66" s="73">
        <v>162.5</v>
      </c>
      <c r="J66" s="27" t="s">
        <v>101</v>
      </c>
      <c r="K66" s="96">
        <v>2</v>
      </c>
    </row>
    <row r="67" ht="14.25" spans="1:11">
      <c r="A67" s="7">
        <v>65</v>
      </c>
      <c r="B67" s="7" t="s">
        <v>98</v>
      </c>
      <c r="C67" s="84"/>
      <c r="D67" s="9" t="s">
        <v>121</v>
      </c>
      <c r="E67" s="9" t="s">
        <v>17</v>
      </c>
      <c r="F67" s="9">
        <v>3</v>
      </c>
      <c r="G67" s="82">
        <v>27</v>
      </c>
      <c r="H67" s="82">
        <v>10.8</v>
      </c>
      <c r="I67" s="75"/>
      <c r="J67" s="27" t="s">
        <v>103</v>
      </c>
      <c r="K67" s="96">
        <v>2</v>
      </c>
    </row>
    <row r="68" ht="14.25" spans="1:11">
      <c r="A68" s="7"/>
      <c r="B68" s="7"/>
      <c r="C68" s="97"/>
      <c r="D68" s="97"/>
      <c r="E68" s="9" t="s">
        <v>143</v>
      </c>
      <c r="F68" s="98">
        <f>SUM(F3:F67)</f>
        <v>566</v>
      </c>
      <c r="G68" s="99"/>
      <c r="H68" s="99"/>
      <c r="I68" s="103">
        <f>SUM(I3:I67)</f>
        <v>6792</v>
      </c>
      <c r="J68" s="27"/>
      <c r="K68" s="96"/>
    </row>
    <row r="69" ht="14.25" spans="1:11">
      <c r="A69" s="100" t="s">
        <v>144</v>
      </c>
      <c r="B69" s="100" t="s">
        <v>145</v>
      </c>
      <c r="C69" s="100"/>
      <c r="D69" s="100"/>
      <c r="E69" s="100"/>
      <c r="F69" s="101"/>
      <c r="G69" s="102"/>
      <c r="H69" s="102"/>
      <c r="I69" s="102"/>
      <c r="J69" s="100"/>
      <c r="K69" s="85"/>
    </row>
  </sheetData>
  <autoFilter ref="A2:K69">
    <extLst/>
  </autoFilter>
  <mergeCells count="79">
    <mergeCell ref="A1:J1"/>
    <mergeCell ref="C3:C4"/>
    <mergeCell ref="C5:C6"/>
    <mergeCell ref="C7:C8"/>
    <mergeCell ref="C10:C11"/>
    <mergeCell ref="C13:C14"/>
    <mergeCell ref="C15:C16"/>
    <mergeCell ref="C18:C19"/>
    <mergeCell ref="C20:C21"/>
    <mergeCell ref="C23:C24"/>
    <mergeCell ref="C25:C26"/>
    <mergeCell ref="C27:C28"/>
    <mergeCell ref="C29:C30"/>
    <mergeCell ref="C31:C32"/>
    <mergeCell ref="C34:C35"/>
    <mergeCell ref="C36:C37"/>
    <mergeCell ref="C38:C39"/>
    <mergeCell ref="C41:C42"/>
    <mergeCell ref="C43:C44"/>
    <mergeCell ref="C45:C46"/>
    <mergeCell ref="C49:C50"/>
    <mergeCell ref="C52:C53"/>
    <mergeCell ref="C54:C55"/>
    <mergeCell ref="C56:C57"/>
    <mergeCell ref="C58:C59"/>
    <mergeCell ref="C61:C62"/>
    <mergeCell ref="C63:C64"/>
    <mergeCell ref="C66:C67"/>
    <mergeCell ref="G3:G4"/>
    <mergeCell ref="G5:G6"/>
    <mergeCell ref="G7:G8"/>
    <mergeCell ref="G10:G11"/>
    <mergeCell ref="G13:G14"/>
    <mergeCell ref="G15:G16"/>
    <mergeCell ref="G18:G19"/>
    <mergeCell ref="G20:G21"/>
    <mergeCell ref="G23:G24"/>
    <mergeCell ref="G25:G26"/>
    <mergeCell ref="G27:G28"/>
    <mergeCell ref="G29:G30"/>
    <mergeCell ref="H3:H4"/>
    <mergeCell ref="H5:H6"/>
    <mergeCell ref="H7:H8"/>
    <mergeCell ref="H10:H11"/>
    <mergeCell ref="H13:H14"/>
    <mergeCell ref="H15:H16"/>
    <mergeCell ref="H18:H19"/>
    <mergeCell ref="H20:H21"/>
    <mergeCell ref="H23:H24"/>
    <mergeCell ref="H25:H26"/>
    <mergeCell ref="H27:H28"/>
    <mergeCell ref="H29:H30"/>
    <mergeCell ref="I3:I4"/>
    <mergeCell ref="I5:I6"/>
    <mergeCell ref="I7:I8"/>
    <mergeCell ref="I10:I11"/>
    <mergeCell ref="I13:I14"/>
    <mergeCell ref="I15:I16"/>
    <mergeCell ref="I18:I19"/>
    <mergeCell ref="I20:I21"/>
    <mergeCell ref="I23:I24"/>
    <mergeCell ref="I25:I26"/>
    <mergeCell ref="I27:I28"/>
    <mergeCell ref="I29:I30"/>
    <mergeCell ref="I31:I32"/>
    <mergeCell ref="I34:I35"/>
    <mergeCell ref="I36:I37"/>
    <mergeCell ref="I38:I39"/>
    <mergeCell ref="I41:I42"/>
    <mergeCell ref="I43:I44"/>
    <mergeCell ref="I45:I46"/>
    <mergeCell ref="I49:I50"/>
    <mergeCell ref="I52:I53"/>
    <mergeCell ref="I54:I55"/>
    <mergeCell ref="I56:I57"/>
    <mergeCell ref="I58:I59"/>
    <mergeCell ref="I61:I62"/>
    <mergeCell ref="I63:I64"/>
    <mergeCell ref="I66:I6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O1" sqref="O1"/>
    </sheetView>
  </sheetViews>
  <sheetFormatPr defaultColWidth="9" defaultRowHeight="13.5"/>
  <cols>
    <col min="2" max="2" width="12.875" customWidth="1"/>
    <col min="8" max="8" width="9" style="29"/>
    <col min="13" max="13" width="9.375" style="34"/>
    <col min="16" max="16" width="9.125"/>
  </cols>
  <sheetData>
    <row r="1" ht="25.5" spans="1:14">
      <c r="A1" s="35" t="s">
        <v>146</v>
      </c>
      <c r="B1" s="35"/>
      <c r="C1" s="35"/>
      <c r="D1" s="35"/>
      <c r="E1" s="35"/>
      <c r="F1" s="35"/>
      <c r="G1" s="35"/>
      <c r="H1" s="36"/>
      <c r="I1" s="35"/>
      <c r="J1" s="35"/>
      <c r="K1" s="35"/>
      <c r="L1" s="35"/>
      <c r="M1" s="51"/>
      <c r="N1" s="35"/>
    </row>
    <row r="2" ht="18.75" spans="1:14">
      <c r="A2" s="37" t="s">
        <v>1</v>
      </c>
      <c r="B2" s="37" t="s">
        <v>75</v>
      </c>
      <c r="C2" s="37" t="s">
        <v>76</v>
      </c>
      <c r="D2" s="37" t="s">
        <v>77</v>
      </c>
      <c r="E2" s="37" t="s">
        <v>3</v>
      </c>
      <c r="F2" s="38" t="s">
        <v>147</v>
      </c>
      <c r="G2" s="38"/>
      <c r="H2" s="39"/>
      <c r="I2" s="38"/>
      <c r="J2" s="38"/>
      <c r="K2" s="38" t="s">
        <v>148</v>
      </c>
      <c r="L2" s="38"/>
      <c r="M2" s="52" t="s">
        <v>11</v>
      </c>
      <c r="N2" s="37" t="s">
        <v>82</v>
      </c>
    </row>
    <row r="3" ht="28.5" spans="1:14">
      <c r="A3" s="40"/>
      <c r="B3" s="40"/>
      <c r="C3" s="40"/>
      <c r="D3" s="40"/>
      <c r="E3" s="40"/>
      <c r="F3" s="37" t="s">
        <v>149</v>
      </c>
      <c r="G3" s="37" t="s">
        <v>150</v>
      </c>
      <c r="H3" s="41" t="s">
        <v>151</v>
      </c>
      <c r="I3" s="37" t="s">
        <v>152</v>
      </c>
      <c r="J3" s="37" t="s">
        <v>153</v>
      </c>
      <c r="K3" s="37" t="s">
        <v>154</v>
      </c>
      <c r="L3" s="37" t="s">
        <v>155</v>
      </c>
      <c r="M3" s="53"/>
      <c r="N3" s="40"/>
    </row>
    <row r="4" spans="1:14">
      <c r="A4" s="42">
        <v>1</v>
      </c>
      <c r="B4" s="42" t="s">
        <v>156</v>
      </c>
      <c r="C4" s="43" t="s">
        <v>157</v>
      </c>
      <c r="D4" s="44" t="s">
        <v>158</v>
      </c>
      <c r="E4" s="44" t="s">
        <v>17</v>
      </c>
      <c r="F4" s="45">
        <v>9</v>
      </c>
      <c r="G4" s="45"/>
      <c r="H4" s="46">
        <v>142</v>
      </c>
      <c r="I4" s="44">
        <v>5</v>
      </c>
      <c r="J4" s="44">
        <v>5</v>
      </c>
      <c r="K4" s="44">
        <v>5</v>
      </c>
      <c r="L4" s="44">
        <v>7.5</v>
      </c>
      <c r="M4" s="54">
        <v>164.5</v>
      </c>
      <c r="N4" s="55"/>
    </row>
    <row r="5" spans="1:14">
      <c r="A5" s="42">
        <v>2</v>
      </c>
      <c r="B5" s="42" t="s">
        <v>156</v>
      </c>
      <c r="C5" s="43" t="s">
        <v>159</v>
      </c>
      <c r="D5" s="44" t="s">
        <v>158</v>
      </c>
      <c r="E5" s="44" t="s">
        <v>17</v>
      </c>
      <c r="F5" s="45">
        <v>9</v>
      </c>
      <c r="G5" s="45"/>
      <c r="H5" s="46">
        <v>142</v>
      </c>
      <c r="I5" s="44">
        <v>5</v>
      </c>
      <c r="J5" s="44">
        <v>5</v>
      </c>
      <c r="K5" s="44">
        <v>5</v>
      </c>
      <c r="L5" s="44">
        <v>7.5</v>
      </c>
      <c r="M5" s="54">
        <v>164.5</v>
      </c>
      <c r="N5" s="55"/>
    </row>
    <row r="6" spans="1:14">
      <c r="A6" s="42">
        <v>3</v>
      </c>
      <c r="B6" s="42" t="s">
        <v>156</v>
      </c>
      <c r="C6" s="43" t="s">
        <v>160</v>
      </c>
      <c r="D6" s="44" t="s">
        <v>158</v>
      </c>
      <c r="E6" s="44" t="s">
        <v>17</v>
      </c>
      <c r="F6" s="45">
        <v>9</v>
      </c>
      <c r="G6" s="45"/>
      <c r="H6" s="46">
        <v>142</v>
      </c>
      <c r="I6" s="44">
        <v>5</v>
      </c>
      <c r="J6" s="44">
        <v>5</v>
      </c>
      <c r="K6" s="44">
        <v>5</v>
      </c>
      <c r="L6" s="44">
        <v>0</v>
      </c>
      <c r="M6" s="54">
        <v>157</v>
      </c>
      <c r="N6" s="55"/>
    </row>
    <row r="7" spans="1:14">
      <c r="A7" s="42">
        <v>1</v>
      </c>
      <c r="B7" s="42" t="s">
        <v>156</v>
      </c>
      <c r="C7" s="47" t="s">
        <v>161</v>
      </c>
      <c r="D7" s="45" t="s">
        <v>162</v>
      </c>
      <c r="E7" s="44" t="s">
        <v>17</v>
      </c>
      <c r="F7" s="44">
        <v>12</v>
      </c>
      <c r="G7" s="43"/>
      <c r="H7" s="46">
        <v>199.26</v>
      </c>
      <c r="I7" s="44">
        <v>5</v>
      </c>
      <c r="J7" s="44">
        <v>5</v>
      </c>
      <c r="K7" s="44">
        <v>5</v>
      </c>
      <c r="L7" s="44"/>
      <c r="M7" s="54">
        <v>214.26</v>
      </c>
      <c r="N7" s="55"/>
    </row>
    <row r="8" spans="1:14">
      <c r="A8" s="42">
        <v>2</v>
      </c>
      <c r="B8" s="42" t="s">
        <v>156</v>
      </c>
      <c r="C8" s="47" t="s">
        <v>163</v>
      </c>
      <c r="D8" s="45" t="s">
        <v>162</v>
      </c>
      <c r="E8" s="44" t="s">
        <v>17</v>
      </c>
      <c r="F8" s="44">
        <v>12</v>
      </c>
      <c r="G8" s="44"/>
      <c r="H8" s="46">
        <v>199.26</v>
      </c>
      <c r="I8" s="44">
        <v>5</v>
      </c>
      <c r="J8" s="44">
        <v>5</v>
      </c>
      <c r="K8" s="44">
        <v>5</v>
      </c>
      <c r="L8" s="44">
        <v>5</v>
      </c>
      <c r="M8" s="54">
        <v>219.26</v>
      </c>
      <c r="N8" s="55"/>
    </row>
    <row r="9" spans="1:14">
      <c r="A9" s="42">
        <v>3</v>
      </c>
      <c r="B9" s="42" t="s">
        <v>156</v>
      </c>
      <c r="C9" s="47" t="s">
        <v>164</v>
      </c>
      <c r="D9" s="45" t="s">
        <v>162</v>
      </c>
      <c r="E9" s="44" t="s">
        <v>17</v>
      </c>
      <c r="F9" s="44">
        <v>12</v>
      </c>
      <c r="G9" s="44"/>
      <c r="H9" s="46">
        <v>199.26</v>
      </c>
      <c r="I9" s="44">
        <v>5</v>
      </c>
      <c r="J9" s="44">
        <v>5</v>
      </c>
      <c r="K9" s="44">
        <v>5</v>
      </c>
      <c r="L9" s="44"/>
      <c r="M9" s="54">
        <v>214.26</v>
      </c>
      <c r="N9" s="55"/>
    </row>
    <row r="10" spans="1:14">
      <c r="A10" s="42">
        <v>4</v>
      </c>
      <c r="B10" s="42" t="s">
        <v>156</v>
      </c>
      <c r="C10" s="47" t="s">
        <v>165</v>
      </c>
      <c r="D10" s="45" t="s">
        <v>162</v>
      </c>
      <c r="E10" s="44" t="s">
        <v>17</v>
      </c>
      <c r="F10" s="44">
        <v>12</v>
      </c>
      <c r="G10" s="44"/>
      <c r="H10" s="46">
        <v>199.26</v>
      </c>
      <c r="I10" s="44">
        <v>5</v>
      </c>
      <c r="J10" s="44">
        <v>5</v>
      </c>
      <c r="K10" s="44">
        <v>5</v>
      </c>
      <c r="L10" s="44">
        <v>5</v>
      </c>
      <c r="M10" s="54">
        <v>219.26</v>
      </c>
      <c r="N10" s="55"/>
    </row>
    <row r="11" spans="1:14">
      <c r="A11" s="42">
        <v>5</v>
      </c>
      <c r="B11" s="42" t="s">
        <v>156</v>
      </c>
      <c r="C11" s="47" t="s">
        <v>166</v>
      </c>
      <c r="D11" s="45" t="s">
        <v>162</v>
      </c>
      <c r="E11" s="44" t="s">
        <v>17</v>
      </c>
      <c r="F11" s="44">
        <v>12</v>
      </c>
      <c r="G11" s="44"/>
      <c r="H11" s="46">
        <v>199.26</v>
      </c>
      <c r="I11" s="44">
        <v>5</v>
      </c>
      <c r="J11" s="44">
        <v>5</v>
      </c>
      <c r="K11" s="44">
        <v>5</v>
      </c>
      <c r="L11" s="44">
        <v>5</v>
      </c>
      <c r="M11" s="54">
        <v>219.26</v>
      </c>
      <c r="N11" s="55"/>
    </row>
    <row r="12" spans="1:14">
      <c r="A12" s="42">
        <v>6</v>
      </c>
      <c r="B12" s="42" t="s">
        <v>156</v>
      </c>
      <c r="C12" s="47" t="s">
        <v>167</v>
      </c>
      <c r="D12" s="45" t="s">
        <v>162</v>
      </c>
      <c r="E12" s="44" t="s">
        <v>17</v>
      </c>
      <c r="F12" s="44">
        <v>0</v>
      </c>
      <c r="G12" s="44"/>
      <c r="H12" s="46">
        <v>0</v>
      </c>
      <c r="I12" s="44">
        <v>0</v>
      </c>
      <c r="J12" s="44">
        <v>0</v>
      </c>
      <c r="K12" s="44">
        <v>5</v>
      </c>
      <c r="L12" s="44"/>
      <c r="M12" s="54">
        <v>5</v>
      </c>
      <c r="N12" s="55"/>
    </row>
    <row r="13" spans="1:14">
      <c r="A13" s="42">
        <v>7</v>
      </c>
      <c r="B13" s="42" t="s">
        <v>156</v>
      </c>
      <c r="C13" s="44" t="s">
        <v>168</v>
      </c>
      <c r="D13" s="45" t="s">
        <v>162</v>
      </c>
      <c r="E13" s="44" t="s">
        <v>24</v>
      </c>
      <c r="F13" s="44">
        <v>12</v>
      </c>
      <c r="G13" s="44"/>
      <c r="H13" s="46">
        <v>199.26</v>
      </c>
      <c r="I13" s="44">
        <v>5</v>
      </c>
      <c r="J13" s="44">
        <v>5</v>
      </c>
      <c r="K13" s="44"/>
      <c r="L13" s="44"/>
      <c r="M13" s="54">
        <v>209.26</v>
      </c>
      <c r="N13" s="55"/>
    </row>
    <row r="14" spans="1:14">
      <c r="A14" s="42">
        <v>8</v>
      </c>
      <c r="B14" s="42" t="s">
        <v>156</v>
      </c>
      <c r="C14" s="48" t="s">
        <v>169</v>
      </c>
      <c r="D14" s="45" t="s">
        <v>162</v>
      </c>
      <c r="E14" s="44" t="s">
        <v>24</v>
      </c>
      <c r="F14" s="44">
        <v>12</v>
      </c>
      <c r="G14" s="44"/>
      <c r="H14" s="46">
        <v>199.26</v>
      </c>
      <c r="I14" s="44">
        <v>5</v>
      </c>
      <c r="J14" s="44">
        <v>5</v>
      </c>
      <c r="K14" s="44"/>
      <c r="L14" s="44"/>
      <c r="M14" s="54">
        <v>209.26</v>
      </c>
      <c r="N14" s="55"/>
    </row>
    <row r="15" spans="1:14">
      <c r="A15" s="42">
        <v>9</v>
      </c>
      <c r="B15" s="42" t="s">
        <v>156</v>
      </c>
      <c r="C15" s="47" t="s">
        <v>170</v>
      </c>
      <c r="D15" s="45" t="s">
        <v>162</v>
      </c>
      <c r="E15" s="44" t="s">
        <v>34</v>
      </c>
      <c r="F15" s="44">
        <v>2</v>
      </c>
      <c r="G15" s="44"/>
      <c r="H15" s="46">
        <v>33.21</v>
      </c>
      <c r="I15" s="44">
        <v>0</v>
      </c>
      <c r="J15" s="44">
        <v>0</v>
      </c>
      <c r="K15" s="44"/>
      <c r="L15" s="44"/>
      <c r="M15" s="54">
        <v>33.21</v>
      </c>
      <c r="N15" s="55"/>
    </row>
    <row r="16" spans="1:14">
      <c r="A16" s="44">
        <v>1</v>
      </c>
      <c r="B16" s="42" t="s">
        <v>156</v>
      </c>
      <c r="C16" s="49" t="s">
        <v>167</v>
      </c>
      <c r="D16" s="42" t="s">
        <v>171</v>
      </c>
      <c r="E16" s="42" t="s">
        <v>17</v>
      </c>
      <c r="F16" s="44">
        <v>6</v>
      </c>
      <c r="G16" s="43"/>
      <c r="H16" s="46">
        <v>93.52</v>
      </c>
      <c r="I16" s="44">
        <v>5</v>
      </c>
      <c r="J16" s="44">
        <v>5</v>
      </c>
      <c r="K16" s="44">
        <v>0</v>
      </c>
      <c r="L16" s="44"/>
      <c r="M16" s="54">
        <v>103.52</v>
      </c>
      <c r="N16" s="43"/>
    </row>
    <row r="17" spans="1:14">
      <c r="A17" s="43">
        <v>2</v>
      </c>
      <c r="B17" s="42" t="s">
        <v>156</v>
      </c>
      <c r="C17" s="42" t="s">
        <v>172</v>
      </c>
      <c r="D17" s="42" t="s">
        <v>171</v>
      </c>
      <c r="E17" s="42" t="s">
        <v>17</v>
      </c>
      <c r="F17" s="44">
        <v>7</v>
      </c>
      <c r="G17" s="43"/>
      <c r="H17" s="46">
        <v>109.1</v>
      </c>
      <c r="I17" s="44">
        <v>5</v>
      </c>
      <c r="J17" s="44">
        <v>5</v>
      </c>
      <c r="K17" s="44">
        <v>5</v>
      </c>
      <c r="L17" s="44">
        <v>5</v>
      </c>
      <c r="M17" s="54">
        <v>129.1</v>
      </c>
      <c r="N17" s="55"/>
    </row>
    <row r="18" spans="1:14">
      <c r="A18" s="43">
        <v>3</v>
      </c>
      <c r="B18" s="42" t="s">
        <v>156</v>
      </c>
      <c r="C18" s="42" t="s">
        <v>173</v>
      </c>
      <c r="D18" s="42" t="s">
        <v>171</v>
      </c>
      <c r="E18" s="42" t="s">
        <v>17</v>
      </c>
      <c r="F18" s="44">
        <v>7</v>
      </c>
      <c r="G18" s="43"/>
      <c r="H18" s="46">
        <v>109.1</v>
      </c>
      <c r="I18" s="44">
        <v>5</v>
      </c>
      <c r="J18" s="44">
        <v>0</v>
      </c>
      <c r="K18" s="44">
        <v>5</v>
      </c>
      <c r="L18" s="44">
        <v>5</v>
      </c>
      <c r="M18" s="54">
        <v>124.1</v>
      </c>
      <c r="N18" s="55"/>
    </row>
    <row r="19" spans="1:14">
      <c r="A19" s="44">
        <v>4</v>
      </c>
      <c r="B19" s="42" t="s">
        <v>156</v>
      </c>
      <c r="C19" s="44" t="s">
        <v>174</v>
      </c>
      <c r="D19" s="42" t="s">
        <v>171</v>
      </c>
      <c r="E19" s="42" t="s">
        <v>17</v>
      </c>
      <c r="F19" s="44">
        <v>6</v>
      </c>
      <c r="G19" s="43"/>
      <c r="H19" s="46">
        <v>93.52</v>
      </c>
      <c r="I19" s="44">
        <v>5</v>
      </c>
      <c r="J19" s="44">
        <v>5</v>
      </c>
      <c r="K19" s="44">
        <v>5</v>
      </c>
      <c r="L19" s="44">
        <v>5</v>
      </c>
      <c r="M19" s="54">
        <v>113.52</v>
      </c>
      <c r="N19" s="55"/>
    </row>
    <row r="20" spans="1:14">
      <c r="A20" s="43">
        <v>5</v>
      </c>
      <c r="B20" s="42" t="s">
        <v>156</v>
      </c>
      <c r="C20" s="50" t="s">
        <v>175</v>
      </c>
      <c r="D20" s="42" t="s">
        <v>171</v>
      </c>
      <c r="E20" s="42" t="s">
        <v>17</v>
      </c>
      <c r="F20" s="44">
        <v>7</v>
      </c>
      <c r="G20" s="43"/>
      <c r="H20" s="46">
        <v>109.1</v>
      </c>
      <c r="I20" s="44">
        <v>5</v>
      </c>
      <c r="J20" s="44">
        <v>5</v>
      </c>
      <c r="K20" s="44">
        <v>5</v>
      </c>
      <c r="L20" s="43"/>
      <c r="M20" s="54">
        <v>124.1</v>
      </c>
      <c r="N20" s="55"/>
    </row>
    <row r="21" spans="1:14">
      <c r="A21" s="43">
        <v>6</v>
      </c>
      <c r="B21" s="42" t="s">
        <v>156</v>
      </c>
      <c r="C21" s="50" t="s">
        <v>176</v>
      </c>
      <c r="D21" s="42" t="s">
        <v>171</v>
      </c>
      <c r="E21" s="42" t="s">
        <v>17</v>
      </c>
      <c r="F21" s="44">
        <v>6</v>
      </c>
      <c r="G21" s="43"/>
      <c r="H21" s="46">
        <v>93.52</v>
      </c>
      <c r="I21" s="44">
        <v>5</v>
      </c>
      <c r="J21" s="44">
        <v>5</v>
      </c>
      <c r="K21" s="44">
        <v>5</v>
      </c>
      <c r="L21" s="43"/>
      <c r="M21" s="54">
        <v>108.52</v>
      </c>
      <c r="N21" s="55"/>
    </row>
    <row r="22" spans="1:14">
      <c r="A22" s="44">
        <v>7</v>
      </c>
      <c r="B22" s="42" t="s">
        <v>156</v>
      </c>
      <c r="C22" s="50" t="s">
        <v>177</v>
      </c>
      <c r="D22" s="42" t="s">
        <v>171</v>
      </c>
      <c r="E22" s="42" t="s">
        <v>17</v>
      </c>
      <c r="F22" s="44">
        <v>7</v>
      </c>
      <c r="G22" s="43"/>
      <c r="H22" s="46">
        <v>109.1</v>
      </c>
      <c r="I22" s="44">
        <v>5</v>
      </c>
      <c r="J22" s="44">
        <v>5</v>
      </c>
      <c r="K22" s="44">
        <v>5</v>
      </c>
      <c r="L22" s="43"/>
      <c r="M22" s="54">
        <v>124.1</v>
      </c>
      <c r="N22" s="55"/>
    </row>
    <row r="23" spans="1:14">
      <c r="A23" s="43">
        <v>8</v>
      </c>
      <c r="B23" s="42" t="s">
        <v>156</v>
      </c>
      <c r="C23" s="42" t="s">
        <v>178</v>
      </c>
      <c r="D23" s="42" t="s">
        <v>171</v>
      </c>
      <c r="E23" s="42" t="s">
        <v>17</v>
      </c>
      <c r="F23" s="44">
        <v>6</v>
      </c>
      <c r="G23" s="43"/>
      <c r="H23" s="46">
        <v>93.52</v>
      </c>
      <c r="I23" s="44">
        <v>5</v>
      </c>
      <c r="J23" s="44">
        <v>5</v>
      </c>
      <c r="K23" s="44">
        <v>0</v>
      </c>
      <c r="L23" s="43"/>
      <c r="M23" s="54">
        <v>103.52</v>
      </c>
      <c r="N23" s="55"/>
    </row>
    <row r="24" spans="1:14">
      <c r="A24" s="43">
        <v>9</v>
      </c>
      <c r="B24" s="42" t="s">
        <v>156</v>
      </c>
      <c r="C24" s="42" t="s">
        <v>179</v>
      </c>
      <c r="D24" s="42" t="s">
        <v>171</v>
      </c>
      <c r="E24" s="42" t="s">
        <v>17</v>
      </c>
      <c r="F24" s="44">
        <v>6</v>
      </c>
      <c r="G24" s="43"/>
      <c r="H24" s="46">
        <v>93.52</v>
      </c>
      <c r="I24" s="44">
        <v>5</v>
      </c>
      <c r="J24" s="44">
        <v>0</v>
      </c>
      <c r="K24" s="44">
        <v>0</v>
      </c>
      <c r="L24" s="43"/>
      <c r="M24" s="54">
        <v>98.52</v>
      </c>
      <c r="N24" s="55"/>
    </row>
    <row r="25" spans="1:14">
      <c r="A25" s="43"/>
      <c r="B25" s="42" t="s">
        <v>11</v>
      </c>
      <c r="C25" s="42"/>
      <c r="D25" s="42"/>
      <c r="E25" s="42"/>
      <c r="F25" s="42">
        <v>171</v>
      </c>
      <c r="G25" s="43"/>
      <c r="H25" s="46"/>
      <c r="I25" s="44"/>
      <c r="J25" s="44"/>
      <c r="K25" s="44"/>
      <c r="L25" s="43"/>
      <c r="M25" s="54">
        <f>SUM(M4:M24)</f>
        <v>3058.03</v>
      </c>
      <c r="N25" s="55"/>
    </row>
  </sheetData>
  <mergeCells count="10">
    <mergeCell ref="A1:N1"/>
    <mergeCell ref="F2:J2"/>
    <mergeCell ref="K2:L2"/>
    <mergeCell ref="A2:A3"/>
    <mergeCell ref="B2:B3"/>
    <mergeCell ref="C2:C3"/>
    <mergeCell ref="D2:D3"/>
    <mergeCell ref="E2:E3"/>
    <mergeCell ref="M2:M3"/>
    <mergeCell ref="N2:N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K1" sqref="K1"/>
    </sheetView>
  </sheetViews>
  <sheetFormatPr defaultColWidth="9" defaultRowHeight="13.5"/>
  <cols>
    <col min="6" max="6" width="9" style="29"/>
    <col min="7" max="7" width="9.375" style="29"/>
    <col min="8" max="8" width="8.375" customWidth="1"/>
    <col min="9" max="9" width="9.375" customWidth="1"/>
    <col min="10" max="10" width="27.125" customWidth="1"/>
  </cols>
  <sheetData>
    <row r="1" ht="20.25" spans="1:10">
      <c r="A1" s="30" t="s">
        <v>180</v>
      </c>
      <c r="B1" s="30"/>
      <c r="C1" s="30"/>
      <c r="D1" s="30"/>
      <c r="E1" s="30"/>
      <c r="F1" s="31"/>
      <c r="G1" s="31"/>
      <c r="H1" s="30"/>
      <c r="I1" s="30"/>
      <c r="J1" s="30"/>
    </row>
    <row r="2" ht="28.5" spans="1:10">
      <c r="A2" s="5" t="s">
        <v>1</v>
      </c>
      <c r="B2" s="5" t="s">
        <v>75</v>
      </c>
      <c r="C2" s="5" t="s">
        <v>181</v>
      </c>
      <c r="D2" s="5" t="s">
        <v>3</v>
      </c>
      <c r="E2" s="5" t="s">
        <v>149</v>
      </c>
      <c r="F2" s="5" t="s">
        <v>182</v>
      </c>
      <c r="G2" s="5" t="s">
        <v>183</v>
      </c>
      <c r="H2" s="6" t="s">
        <v>184</v>
      </c>
      <c r="I2" s="6" t="s">
        <v>11</v>
      </c>
      <c r="J2" s="5" t="s">
        <v>82</v>
      </c>
    </row>
    <row r="3" ht="14.25" spans="1:10">
      <c r="A3" s="32">
        <v>1</v>
      </c>
      <c r="B3" s="32" t="s">
        <v>185</v>
      </c>
      <c r="C3" s="32" t="s">
        <v>186</v>
      </c>
      <c r="D3" s="32" t="s">
        <v>17</v>
      </c>
      <c r="E3" s="32">
        <v>4</v>
      </c>
      <c r="F3" s="33">
        <v>2</v>
      </c>
      <c r="G3" s="33">
        <v>6</v>
      </c>
      <c r="H3" s="11">
        <f>E3*18+F3*15</f>
        <v>102</v>
      </c>
      <c r="I3" s="11">
        <f t="shared" ref="I3:I8" si="0">H3</f>
        <v>102</v>
      </c>
      <c r="J3" s="11"/>
    </row>
    <row r="4" ht="14.25" spans="1:10">
      <c r="A4" s="32">
        <v>2</v>
      </c>
      <c r="B4" s="32" t="s">
        <v>185</v>
      </c>
      <c r="C4" s="32" t="s">
        <v>187</v>
      </c>
      <c r="D4" s="32" t="s">
        <v>17</v>
      </c>
      <c r="E4" s="32">
        <v>0</v>
      </c>
      <c r="F4" s="33">
        <v>6</v>
      </c>
      <c r="G4" s="33">
        <v>6</v>
      </c>
      <c r="H4" s="11">
        <f t="shared" ref="H4:H23" si="1">E4*18+F4*15</f>
        <v>90</v>
      </c>
      <c r="I4" s="11">
        <f t="shared" si="0"/>
        <v>90</v>
      </c>
      <c r="J4" s="11"/>
    </row>
    <row r="5" ht="14.25" spans="1:10">
      <c r="A5" s="32">
        <v>3</v>
      </c>
      <c r="B5" s="32" t="s">
        <v>185</v>
      </c>
      <c r="C5" s="32" t="s">
        <v>188</v>
      </c>
      <c r="D5" s="32" t="s">
        <v>17</v>
      </c>
      <c r="E5" s="32">
        <v>0</v>
      </c>
      <c r="F5" s="33">
        <v>9</v>
      </c>
      <c r="G5" s="33">
        <v>9</v>
      </c>
      <c r="H5" s="11">
        <f t="shared" si="1"/>
        <v>135</v>
      </c>
      <c r="I5" s="11">
        <f t="shared" si="0"/>
        <v>135</v>
      </c>
      <c r="J5" s="11"/>
    </row>
    <row r="6" ht="14.25" spans="1:10">
      <c r="A6" s="32">
        <v>4</v>
      </c>
      <c r="B6" s="32" t="s">
        <v>185</v>
      </c>
      <c r="C6" s="32" t="s">
        <v>189</v>
      </c>
      <c r="D6" s="32" t="s">
        <v>17</v>
      </c>
      <c r="E6" s="32">
        <v>0</v>
      </c>
      <c r="F6" s="33">
        <v>13</v>
      </c>
      <c r="G6" s="33">
        <v>13</v>
      </c>
      <c r="H6" s="11">
        <f t="shared" si="1"/>
        <v>195</v>
      </c>
      <c r="I6" s="11">
        <f t="shared" si="0"/>
        <v>195</v>
      </c>
      <c r="J6" s="11"/>
    </row>
    <row r="7" ht="14.25" spans="1:10">
      <c r="A7" s="32">
        <v>5</v>
      </c>
      <c r="B7" s="32" t="s">
        <v>185</v>
      </c>
      <c r="C7" s="32" t="s">
        <v>190</v>
      </c>
      <c r="D7" s="32" t="s">
        <v>17</v>
      </c>
      <c r="E7" s="32">
        <v>5</v>
      </c>
      <c r="F7" s="33">
        <v>1</v>
      </c>
      <c r="G7" s="33">
        <v>6</v>
      </c>
      <c r="H7" s="11">
        <f t="shared" si="1"/>
        <v>105</v>
      </c>
      <c r="I7" s="11">
        <f t="shared" si="0"/>
        <v>105</v>
      </c>
      <c r="J7" s="11"/>
    </row>
    <row r="8" ht="14.25" spans="1:10">
      <c r="A8" s="32">
        <v>6</v>
      </c>
      <c r="B8" s="32" t="s">
        <v>185</v>
      </c>
      <c r="C8" s="32" t="s">
        <v>191</v>
      </c>
      <c r="D8" s="32" t="s">
        <v>17</v>
      </c>
      <c r="E8" s="32">
        <v>0</v>
      </c>
      <c r="F8" s="33">
        <v>3</v>
      </c>
      <c r="G8" s="33">
        <v>3</v>
      </c>
      <c r="H8" s="11">
        <f t="shared" si="1"/>
        <v>45</v>
      </c>
      <c r="I8" s="11">
        <f t="shared" si="0"/>
        <v>45</v>
      </c>
      <c r="J8" s="11"/>
    </row>
    <row r="9" ht="14.25" spans="1:10">
      <c r="A9" s="32">
        <v>7</v>
      </c>
      <c r="B9" s="32" t="s">
        <v>185</v>
      </c>
      <c r="C9" s="32" t="s">
        <v>192</v>
      </c>
      <c r="D9" s="32" t="s">
        <v>17</v>
      </c>
      <c r="E9" s="32">
        <v>0</v>
      </c>
      <c r="F9" s="33">
        <v>8</v>
      </c>
      <c r="G9" s="33">
        <v>8</v>
      </c>
      <c r="H9" s="11">
        <f t="shared" si="1"/>
        <v>120</v>
      </c>
      <c r="I9" s="11">
        <f>H9+20</f>
        <v>140</v>
      </c>
      <c r="J9" s="11" t="s">
        <v>193</v>
      </c>
    </row>
    <row r="10" ht="14.25" spans="1:10">
      <c r="A10" s="32">
        <v>8</v>
      </c>
      <c r="B10" s="32" t="s">
        <v>185</v>
      </c>
      <c r="C10" s="32" t="s">
        <v>194</v>
      </c>
      <c r="D10" s="32" t="s">
        <v>17</v>
      </c>
      <c r="E10" s="32">
        <v>4</v>
      </c>
      <c r="F10" s="33">
        <v>3</v>
      </c>
      <c r="G10" s="33">
        <v>7</v>
      </c>
      <c r="H10" s="11">
        <f t="shared" si="1"/>
        <v>117</v>
      </c>
      <c r="I10" s="11">
        <f>H10</f>
        <v>117</v>
      </c>
      <c r="J10" s="11"/>
    </row>
    <row r="11" ht="14.25" spans="1:10">
      <c r="A11" s="32">
        <v>9</v>
      </c>
      <c r="B11" s="32" t="s">
        <v>185</v>
      </c>
      <c r="C11" s="32" t="s">
        <v>195</v>
      </c>
      <c r="D11" s="32" t="s">
        <v>24</v>
      </c>
      <c r="E11" s="32">
        <v>0</v>
      </c>
      <c r="F11" s="33">
        <v>16</v>
      </c>
      <c r="G11" s="33">
        <v>16</v>
      </c>
      <c r="H11" s="11">
        <f t="shared" si="1"/>
        <v>240</v>
      </c>
      <c r="I11" s="11">
        <f t="shared" ref="I11:I17" si="2">H11</f>
        <v>240</v>
      </c>
      <c r="J11" s="11" t="s">
        <v>196</v>
      </c>
    </row>
    <row r="12" ht="14.25" spans="1:10">
      <c r="A12" s="32">
        <v>10</v>
      </c>
      <c r="B12" s="32" t="s">
        <v>185</v>
      </c>
      <c r="C12" s="32" t="s">
        <v>197</v>
      </c>
      <c r="D12" s="32" t="s">
        <v>17</v>
      </c>
      <c r="E12" s="32">
        <v>0</v>
      </c>
      <c r="F12" s="33">
        <v>4</v>
      </c>
      <c r="G12" s="33">
        <v>4</v>
      </c>
      <c r="H12" s="11">
        <f t="shared" si="1"/>
        <v>60</v>
      </c>
      <c r="I12" s="11">
        <f t="shared" si="2"/>
        <v>60</v>
      </c>
      <c r="J12" s="11"/>
    </row>
    <row r="13" ht="14.25" spans="1:10">
      <c r="A13" s="32">
        <v>11</v>
      </c>
      <c r="B13" s="32" t="s">
        <v>185</v>
      </c>
      <c r="C13" s="32" t="s">
        <v>198</v>
      </c>
      <c r="D13" s="32" t="s">
        <v>17</v>
      </c>
      <c r="E13" s="32">
        <v>0</v>
      </c>
      <c r="F13" s="33">
        <v>9</v>
      </c>
      <c r="G13" s="33">
        <v>9</v>
      </c>
      <c r="H13" s="11">
        <f t="shared" si="1"/>
        <v>135</v>
      </c>
      <c r="I13" s="11">
        <f t="shared" si="2"/>
        <v>135</v>
      </c>
      <c r="J13" s="11"/>
    </row>
    <row r="14" ht="14.25" spans="1:10">
      <c r="A14" s="32">
        <v>12</v>
      </c>
      <c r="B14" s="32" t="s">
        <v>185</v>
      </c>
      <c r="C14" s="32" t="s">
        <v>199</v>
      </c>
      <c r="D14" s="32" t="s">
        <v>17</v>
      </c>
      <c r="E14" s="32">
        <v>2</v>
      </c>
      <c r="F14" s="33">
        <v>2</v>
      </c>
      <c r="G14" s="33">
        <v>4</v>
      </c>
      <c r="H14" s="11">
        <f t="shared" si="1"/>
        <v>66</v>
      </c>
      <c r="I14" s="11">
        <f t="shared" si="2"/>
        <v>66</v>
      </c>
      <c r="J14" s="11"/>
    </row>
    <row r="15" ht="14.25" spans="1:10">
      <c r="A15" s="32">
        <v>13</v>
      </c>
      <c r="B15" s="32" t="s">
        <v>185</v>
      </c>
      <c r="C15" s="32" t="s">
        <v>200</v>
      </c>
      <c r="D15" s="32" t="s">
        <v>17</v>
      </c>
      <c r="E15" s="32">
        <v>0</v>
      </c>
      <c r="F15" s="33">
        <v>14</v>
      </c>
      <c r="G15" s="33">
        <v>14</v>
      </c>
      <c r="H15" s="11">
        <f t="shared" si="1"/>
        <v>210</v>
      </c>
      <c r="I15" s="11">
        <f t="shared" si="2"/>
        <v>210</v>
      </c>
      <c r="J15" s="11"/>
    </row>
    <row r="16" ht="14.25" spans="1:10">
      <c r="A16" s="32">
        <v>14</v>
      </c>
      <c r="B16" s="32" t="s">
        <v>185</v>
      </c>
      <c r="C16" s="32" t="s">
        <v>201</v>
      </c>
      <c r="D16" s="32" t="s">
        <v>17</v>
      </c>
      <c r="E16" s="32">
        <v>0</v>
      </c>
      <c r="F16" s="33">
        <v>5</v>
      </c>
      <c r="G16" s="33">
        <v>5</v>
      </c>
      <c r="H16" s="11">
        <f t="shared" si="1"/>
        <v>75</v>
      </c>
      <c r="I16" s="11">
        <f t="shared" si="2"/>
        <v>75</v>
      </c>
      <c r="J16" s="11"/>
    </row>
    <row r="17" ht="14.25" spans="1:10">
      <c r="A17" s="32">
        <v>15</v>
      </c>
      <c r="B17" s="32" t="s">
        <v>185</v>
      </c>
      <c r="C17" s="32" t="s">
        <v>202</v>
      </c>
      <c r="D17" s="32" t="s">
        <v>17</v>
      </c>
      <c r="E17" s="32">
        <v>5</v>
      </c>
      <c r="F17" s="33">
        <v>3</v>
      </c>
      <c r="G17" s="33">
        <v>8</v>
      </c>
      <c r="H17" s="11">
        <f t="shared" si="1"/>
        <v>135</v>
      </c>
      <c r="I17" s="11">
        <f t="shared" si="2"/>
        <v>135</v>
      </c>
      <c r="J17" s="11"/>
    </row>
    <row r="18" ht="14.25" spans="1:10">
      <c r="A18" s="32">
        <v>16</v>
      </c>
      <c r="B18" s="32" t="s">
        <v>185</v>
      </c>
      <c r="C18" s="32" t="s">
        <v>203</v>
      </c>
      <c r="D18" s="32" t="s">
        <v>17</v>
      </c>
      <c r="E18" s="32">
        <v>0</v>
      </c>
      <c r="F18" s="33">
        <v>16</v>
      </c>
      <c r="G18" s="33">
        <v>16</v>
      </c>
      <c r="H18" s="11">
        <f t="shared" si="1"/>
        <v>240</v>
      </c>
      <c r="I18" s="11">
        <f>H18-20</f>
        <v>220</v>
      </c>
      <c r="J18" s="11" t="s">
        <v>204</v>
      </c>
    </row>
    <row r="19" ht="14.25" spans="1:10">
      <c r="A19" s="32">
        <v>17</v>
      </c>
      <c r="B19" s="32" t="s">
        <v>185</v>
      </c>
      <c r="C19" s="32" t="s">
        <v>205</v>
      </c>
      <c r="D19" s="32" t="s">
        <v>17</v>
      </c>
      <c r="E19" s="32">
        <v>1</v>
      </c>
      <c r="F19" s="33">
        <v>7</v>
      </c>
      <c r="G19" s="33">
        <v>8</v>
      </c>
      <c r="H19" s="11">
        <f t="shared" si="1"/>
        <v>123</v>
      </c>
      <c r="I19" s="11">
        <f>H19</f>
        <v>123</v>
      </c>
      <c r="J19" s="11"/>
    </row>
    <row r="20" ht="14.25" spans="1:10">
      <c r="A20" s="32">
        <v>18</v>
      </c>
      <c r="B20" s="32" t="s">
        <v>185</v>
      </c>
      <c r="C20" s="32" t="s">
        <v>206</v>
      </c>
      <c r="D20" s="32" t="s">
        <v>24</v>
      </c>
      <c r="E20" s="32">
        <v>0</v>
      </c>
      <c r="F20" s="33">
        <v>2</v>
      </c>
      <c r="G20" s="33">
        <v>2</v>
      </c>
      <c r="H20" s="11">
        <f t="shared" si="1"/>
        <v>30</v>
      </c>
      <c r="I20" s="11">
        <f>H20</f>
        <v>30</v>
      </c>
      <c r="J20" s="11" t="s">
        <v>196</v>
      </c>
    </row>
    <row r="21" ht="14.25" spans="1:10">
      <c r="A21" s="32">
        <v>19</v>
      </c>
      <c r="B21" s="32" t="s">
        <v>185</v>
      </c>
      <c r="C21" s="32" t="s">
        <v>207</v>
      </c>
      <c r="D21" s="32" t="s">
        <v>17</v>
      </c>
      <c r="E21" s="32">
        <v>0</v>
      </c>
      <c r="F21" s="33">
        <v>7</v>
      </c>
      <c r="G21" s="33">
        <v>7</v>
      </c>
      <c r="H21" s="11">
        <f t="shared" si="1"/>
        <v>105</v>
      </c>
      <c r="I21" s="11">
        <f>H21</f>
        <v>105</v>
      </c>
      <c r="J21" s="11"/>
    </row>
    <row r="22" ht="14.25" spans="1:10">
      <c r="A22" s="32">
        <v>20</v>
      </c>
      <c r="B22" s="32" t="s">
        <v>185</v>
      </c>
      <c r="C22" s="32" t="s">
        <v>208</v>
      </c>
      <c r="D22" s="32" t="s">
        <v>24</v>
      </c>
      <c r="E22" s="32">
        <v>0</v>
      </c>
      <c r="F22" s="33">
        <v>7</v>
      </c>
      <c r="G22" s="33">
        <v>7</v>
      </c>
      <c r="H22" s="11">
        <f t="shared" si="1"/>
        <v>105</v>
      </c>
      <c r="I22" s="11">
        <f>H22</f>
        <v>105</v>
      </c>
      <c r="J22" s="11"/>
    </row>
    <row r="23" ht="14.25" spans="1:10">
      <c r="A23" s="32">
        <v>21</v>
      </c>
      <c r="B23" s="32" t="s">
        <v>185</v>
      </c>
      <c r="C23" s="32" t="s">
        <v>209</v>
      </c>
      <c r="D23" s="32" t="s">
        <v>17</v>
      </c>
      <c r="E23" s="32">
        <v>2</v>
      </c>
      <c r="F23" s="33">
        <v>8</v>
      </c>
      <c r="G23" s="33">
        <v>10</v>
      </c>
      <c r="H23" s="11">
        <f t="shared" si="1"/>
        <v>156</v>
      </c>
      <c r="I23" s="11">
        <f>H23</f>
        <v>156</v>
      </c>
      <c r="J23" s="11"/>
    </row>
    <row r="24" ht="14.25" spans="1:10">
      <c r="A24" s="32"/>
      <c r="B24" s="32"/>
      <c r="C24" s="32" t="s">
        <v>11</v>
      </c>
      <c r="D24" s="5"/>
      <c r="E24" s="32"/>
      <c r="F24" s="33"/>
      <c r="G24" s="33">
        <f>SUM(G3:G23)</f>
        <v>168</v>
      </c>
      <c r="H24" s="11"/>
      <c r="I24" s="11">
        <v>2589</v>
      </c>
      <c r="J24" s="11"/>
    </row>
  </sheetData>
  <autoFilter ref="A2:J24">
    <extLst/>
  </autoFilter>
  <mergeCells count="1">
    <mergeCell ref="A1:J1"/>
  </mergeCells>
  <pageMargins left="0.75" right="0.75" top="1" bottom="1" header="0.5" footer="0.5"/>
  <headerFooter/>
  <ignoredErrors>
    <ignoredError sqref="I18 I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"/>
  <sheetViews>
    <sheetView workbookViewId="0">
      <selection activeCell="J1" sqref="J1"/>
    </sheetView>
  </sheetViews>
  <sheetFormatPr defaultColWidth="9" defaultRowHeight="13.5"/>
  <cols>
    <col min="1" max="3" width="9" style="1"/>
    <col min="4" max="4" width="40.875" style="1" customWidth="1"/>
    <col min="5" max="6" width="9" style="1"/>
    <col min="7" max="8" width="9.375" style="2"/>
    <col min="9" max="16384" width="9" style="1"/>
  </cols>
  <sheetData>
    <row r="1" ht="25.5" spans="1:9">
      <c r="A1" s="3" t="s">
        <v>210</v>
      </c>
      <c r="B1" s="3"/>
      <c r="C1" s="3"/>
      <c r="D1" s="3"/>
      <c r="E1" s="3"/>
      <c r="F1" s="3"/>
      <c r="G1" s="4"/>
      <c r="H1" s="4"/>
      <c r="I1" s="3"/>
    </row>
    <row r="2" ht="28.5" spans="1:9">
      <c r="A2" s="5" t="s">
        <v>1</v>
      </c>
      <c r="B2" s="5" t="s">
        <v>75</v>
      </c>
      <c r="C2" s="5" t="s">
        <v>76</v>
      </c>
      <c r="D2" s="5" t="s">
        <v>211</v>
      </c>
      <c r="E2" s="5" t="s">
        <v>3</v>
      </c>
      <c r="F2" s="5" t="s">
        <v>78</v>
      </c>
      <c r="G2" s="6" t="s">
        <v>79</v>
      </c>
      <c r="H2" s="6" t="s">
        <v>81</v>
      </c>
      <c r="I2" s="5" t="s">
        <v>82</v>
      </c>
    </row>
    <row r="3" ht="14.25" spans="1:9">
      <c r="A3" s="7">
        <v>1</v>
      </c>
      <c r="B3" s="8" t="s">
        <v>212</v>
      </c>
      <c r="C3" s="8" t="s">
        <v>213</v>
      </c>
      <c r="D3" s="9" t="s">
        <v>214</v>
      </c>
      <c r="E3" s="9" t="s">
        <v>17</v>
      </c>
      <c r="F3" s="10">
        <v>1</v>
      </c>
      <c r="G3" s="11">
        <f t="shared" ref="G3:G66" si="0">F3*18</f>
        <v>18</v>
      </c>
      <c r="H3" s="12">
        <v>162</v>
      </c>
      <c r="I3" s="18">
        <v>2019</v>
      </c>
    </row>
    <row r="4" ht="14.25" spans="1:9">
      <c r="A4" s="7">
        <v>2</v>
      </c>
      <c r="B4" s="13"/>
      <c r="C4" s="13"/>
      <c r="D4" s="9" t="s">
        <v>215</v>
      </c>
      <c r="E4" s="9" t="s">
        <v>17</v>
      </c>
      <c r="F4" s="10">
        <v>4</v>
      </c>
      <c r="G4" s="11">
        <f t="shared" si="0"/>
        <v>72</v>
      </c>
      <c r="H4" s="14"/>
      <c r="I4" s="18">
        <v>2019</v>
      </c>
    </row>
    <row r="5" ht="14.25" spans="1:9">
      <c r="A5" s="7">
        <v>3</v>
      </c>
      <c r="B5" s="13"/>
      <c r="C5" s="13"/>
      <c r="D5" s="9" t="s">
        <v>216</v>
      </c>
      <c r="E5" s="9" t="s">
        <v>17</v>
      </c>
      <c r="F5" s="10">
        <v>4</v>
      </c>
      <c r="G5" s="11">
        <f t="shared" si="0"/>
        <v>72</v>
      </c>
      <c r="H5" s="14"/>
      <c r="I5" s="18">
        <v>2019</v>
      </c>
    </row>
    <row r="6" ht="14.25" spans="1:9">
      <c r="A6" s="7">
        <v>4</v>
      </c>
      <c r="B6" s="8" t="s">
        <v>212</v>
      </c>
      <c r="C6" s="8" t="s">
        <v>217</v>
      </c>
      <c r="D6" s="9" t="s">
        <v>214</v>
      </c>
      <c r="E6" s="9" t="s">
        <v>17</v>
      </c>
      <c r="F6" s="10">
        <v>2</v>
      </c>
      <c r="G6" s="11">
        <f t="shared" si="0"/>
        <v>36</v>
      </c>
      <c r="H6" s="12">
        <v>342</v>
      </c>
      <c r="I6" s="18">
        <v>2019</v>
      </c>
    </row>
    <row r="7" ht="14.25" spans="1:9">
      <c r="A7" s="7">
        <v>5</v>
      </c>
      <c r="B7" s="13"/>
      <c r="C7" s="13"/>
      <c r="D7" s="9" t="s">
        <v>218</v>
      </c>
      <c r="E7" s="9" t="s">
        <v>17</v>
      </c>
      <c r="F7" s="10">
        <v>3</v>
      </c>
      <c r="G7" s="11">
        <f t="shared" si="0"/>
        <v>54</v>
      </c>
      <c r="H7" s="14"/>
      <c r="I7" s="18">
        <v>2019</v>
      </c>
    </row>
    <row r="8" ht="14.25" spans="1:9">
      <c r="A8" s="7">
        <v>6</v>
      </c>
      <c r="B8" s="13"/>
      <c r="C8" s="13"/>
      <c r="D8" s="9" t="s">
        <v>215</v>
      </c>
      <c r="E8" s="9" t="s">
        <v>17</v>
      </c>
      <c r="F8" s="10">
        <v>4</v>
      </c>
      <c r="G8" s="11">
        <f t="shared" si="0"/>
        <v>72</v>
      </c>
      <c r="H8" s="14"/>
      <c r="I8" s="18">
        <v>2019</v>
      </c>
    </row>
    <row r="9" ht="14.25" spans="1:9">
      <c r="A9" s="7">
        <v>7</v>
      </c>
      <c r="B9" s="15"/>
      <c r="C9" s="15"/>
      <c r="D9" s="9" t="s">
        <v>216</v>
      </c>
      <c r="E9" s="9" t="s">
        <v>17</v>
      </c>
      <c r="F9" s="10">
        <v>10</v>
      </c>
      <c r="G9" s="11">
        <f t="shared" si="0"/>
        <v>180</v>
      </c>
      <c r="H9" s="16"/>
      <c r="I9" s="18">
        <v>2019</v>
      </c>
    </row>
    <row r="10" ht="14.25" spans="1:9">
      <c r="A10" s="7">
        <v>8</v>
      </c>
      <c r="B10" s="17" t="s">
        <v>212</v>
      </c>
      <c r="C10" s="17" t="s">
        <v>219</v>
      </c>
      <c r="D10" s="9" t="s">
        <v>220</v>
      </c>
      <c r="E10" s="9" t="s">
        <v>17</v>
      </c>
      <c r="F10" s="10">
        <v>1</v>
      </c>
      <c r="G10" s="11">
        <f t="shared" si="0"/>
        <v>18</v>
      </c>
      <c r="H10" s="14">
        <v>288</v>
      </c>
      <c r="I10" s="18">
        <v>2021</v>
      </c>
    </row>
    <row r="11" ht="14.25" spans="1:9">
      <c r="A11" s="7">
        <v>9</v>
      </c>
      <c r="B11" s="17"/>
      <c r="C11" s="17"/>
      <c r="D11" s="9" t="s">
        <v>221</v>
      </c>
      <c r="E11" s="9" t="s">
        <v>17</v>
      </c>
      <c r="F11" s="10">
        <v>2</v>
      </c>
      <c r="G11" s="11">
        <f t="shared" si="0"/>
        <v>36</v>
      </c>
      <c r="H11" s="14"/>
      <c r="I11" s="18">
        <v>2021</v>
      </c>
    </row>
    <row r="12" ht="14.25" spans="1:9">
      <c r="A12" s="7">
        <v>10</v>
      </c>
      <c r="B12" s="13"/>
      <c r="C12" s="13"/>
      <c r="D12" s="9" t="s">
        <v>222</v>
      </c>
      <c r="E12" s="9" t="s">
        <v>17</v>
      </c>
      <c r="F12" s="10">
        <v>10</v>
      </c>
      <c r="G12" s="11">
        <f t="shared" si="0"/>
        <v>180</v>
      </c>
      <c r="H12" s="14"/>
      <c r="I12" s="18">
        <v>2019</v>
      </c>
    </row>
    <row r="13" ht="14.25" spans="1:9">
      <c r="A13" s="7">
        <v>11</v>
      </c>
      <c r="B13" s="13"/>
      <c r="C13" s="13"/>
      <c r="D13" s="9" t="s">
        <v>223</v>
      </c>
      <c r="E13" s="9" t="s">
        <v>17</v>
      </c>
      <c r="F13" s="10">
        <v>2</v>
      </c>
      <c r="G13" s="11">
        <f t="shared" si="0"/>
        <v>36</v>
      </c>
      <c r="H13" s="14"/>
      <c r="I13" s="18">
        <v>2019</v>
      </c>
    </row>
    <row r="14" ht="14.25" spans="1:9">
      <c r="A14" s="7">
        <v>12</v>
      </c>
      <c r="B14" s="15"/>
      <c r="C14" s="15"/>
      <c r="D14" s="9" t="s">
        <v>224</v>
      </c>
      <c r="E14" s="9" t="s">
        <v>17</v>
      </c>
      <c r="F14" s="10">
        <v>1</v>
      </c>
      <c r="G14" s="11">
        <f t="shared" si="0"/>
        <v>18</v>
      </c>
      <c r="H14" s="16"/>
      <c r="I14" s="18">
        <v>2019</v>
      </c>
    </row>
    <row r="15" ht="14.25" spans="1:9">
      <c r="A15" s="7">
        <v>13</v>
      </c>
      <c r="B15" s="8" t="s">
        <v>212</v>
      </c>
      <c r="C15" s="8" t="s">
        <v>225</v>
      </c>
      <c r="D15" s="9" t="s">
        <v>226</v>
      </c>
      <c r="E15" s="9" t="s">
        <v>17</v>
      </c>
      <c r="F15" s="10">
        <v>2</v>
      </c>
      <c r="G15" s="11">
        <f t="shared" si="0"/>
        <v>36</v>
      </c>
      <c r="H15" s="12">
        <v>162</v>
      </c>
      <c r="I15" s="18">
        <v>2019</v>
      </c>
    </row>
    <row r="16" ht="14.25" spans="1:9">
      <c r="A16" s="7">
        <v>14</v>
      </c>
      <c r="B16" s="13"/>
      <c r="C16" s="13"/>
      <c r="D16" s="9" t="s">
        <v>227</v>
      </c>
      <c r="E16" s="9" t="s">
        <v>17</v>
      </c>
      <c r="F16" s="10">
        <v>2</v>
      </c>
      <c r="G16" s="11">
        <f t="shared" si="0"/>
        <v>36</v>
      </c>
      <c r="H16" s="14"/>
      <c r="I16" s="18">
        <v>2019</v>
      </c>
    </row>
    <row r="17" ht="14.25" spans="1:9">
      <c r="A17" s="7">
        <v>15</v>
      </c>
      <c r="B17" s="13"/>
      <c r="C17" s="13"/>
      <c r="D17" s="9" t="s">
        <v>228</v>
      </c>
      <c r="E17" s="9" t="s">
        <v>17</v>
      </c>
      <c r="F17" s="10">
        <v>2</v>
      </c>
      <c r="G17" s="11">
        <f t="shared" si="0"/>
        <v>36</v>
      </c>
      <c r="H17" s="14"/>
      <c r="I17" s="18">
        <v>2019</v>
      </c>
    </row>
    <row r="18" ht="14.25" spans="1:9">
      <c r="A18" s="7">
        <v>16</v>
      </c>
      <c r="B18" s="15"/>
      <c r="C18" s="15"/>
      <c r="D18" s="9" t="s">
        <v>229</v>
      </c>
      <c r="E18" s="9" t="s">
        <v>17</v>
      </c>
      <c r="F18" s="10">
        <v>3</v>
      </c>
      <c r="G18" s="11">
        <f t="shared" si="0"/>
        <v>54</v>
      </c>
      <c r="H18" s="16"/>
      <c r="I18" s="18">
        <v>2019</v>
      </c>
    </row>
    <row r="19" ht="14.25" spans="1:9">
      <c r="A19" s="7">
        <v>17</v>
      </c>
      <c r="B19" s="8" t="s">
        <v>212</v>
      </c>
      <c r="C19" s="8" t="s">
        <v>230</v>
      </c>
      <c r="D19" s="9" t="s">
        <v>220</v>
      </c>
      <c r="E19" s="9" t="s">
        <v>17</v>
      </c>
      <c r="F19" s="10">
        <v>3</v>
      </c>
      <c r="G19" s="11">
        <f t="shared" si="0"/>
        <v>54</v>
      </c>
      <c r="H19" s="12">
        <v>162</v>
      </c>
      <c r="I19" s="18">
        <v>2021</v>
      </c>
    </row>
    <row r="20" ht="14.25" spans="1:9">
      <c r="A20" s="7">
        <v>18</v>
      </c>
      <c r="B20" s="13"/>
      <c r="C20" s="13"/>
      <c r="D20" s="9" t="s">
        <v>221</v>
      </c>
      <c r="E20" s="9" t="s">
        <v>17</v>
      </c>
      <c r="F20" s="10">
        <v>1</v>
      </c>
      <c r="G20" s="11">
        <f t="shared" si="0"/>
        <v>18</v>
      </c>
      <c r="H20" s="14"/>
      <c r="I20" s="18">
        <v>2021</v>
      </c>
    </row>
    <row r="21" ht="14.25" spans="1:9">
      <c r="A21" s="7">
        <v>19</v>
      </c>
      <c r="B21" s="13"/>
      <c r="C21" s="13"/>
      <c r="D21" s="9" t="s">
        <v>223</v>
      </c>
      <c r="E21" s="9" t="s">
        <v>17</v>
      </c>
      <c r="F21" s="10">
        <v>2</v>
      </c>
      <c r="G21" s="11">
        <f t="shared" si="0"/>
        <v>36</v>
      </c>
      <c r="H21" s="14"/>
      <c r="I21" s="18">
        <v>2019</v>
      </c>
    </row>
    <row r="22" ht="14.25" spans="1:9">
      <c r="A22" s="7">
        <v>20</v>
      </c>
      <c r="B22" s="15"/>
      <c r="C22" s="15"/>
      <c r="D22" s="9" t="s">
        <v>224</v>
      </c>
      <c r="E22" s="9" t="s">
        <v>17</v>
      </c>
      <c r="F22" s="10">
        <v>3</v>
      </c>
      <c r="G22" s="11">
        <f t="shared" si="0"/>
        <v>54</v>
      </c>
      <c r="H22" s="16"/>
      <c r="I22" s="18">
        <v>2019</v>
      </c>
    </row>
    <row r="23" ht="14.25" spans="1:9">
      <c r="A23" s="7">
        <v>21</v>
      </c>
      <c r="B23" s="8" t="s">
        <v>212</v>
      </c>
      <c r="C23" s="8" t="s">
        <v>231</v>
      </c>
      <c r="D23" s="9" t="s">
        <v>218</v>
      </c>
      <c r="E23" s="9" t="s">
        <v>17</v>
      </c>
      <c r="F23" s="10">
        <v>3</v>
      </c>
      <c r="G23" s="11">
        <f t="shared" si="0"/>
        <v>54</v>
      </c>
      <c r="H23" s="12">
        <v>270</v>
      </c>
      <c r="I23" s="18">
        <v>2019</v>
      </c>
    </row>
    <row r="24" ht="14.25" spans="1:9">
      <c r="A24" s="7">
        <v>22</v>
      </c>
      <c r="B24" s="13"/>
      <c r="C24" s="13"/>
      <c r="D24" s="9" t="s">
        <v>215</v>
      </c>
      <c r="E24" s="9" t="s">
        <v>17</v>
      </c>
      <c r="F24" s="10">
        <v>5</v>
      </c>
      <c r="G24" s="11">
        <f t="shared" si="0"/>
        <v>90</v>
      </c>
      <c r="H24" s="14"/>
      <c r="I24" s="18">
        <v>2019</v>
      </c>
    </row>
    <row r="25" ht="14.25" spans="1:9">
      <c r="A25" s="7">
        <v>23</v>
      </c>
      <c r="B25" s="15"/>
      <c r="C25" s="15"/>
      <c r="D25" s="9" t="s">
        <v>216</v>
      </c>
      <c r="E25" s="9" t="s">
        <v>17</v>
      </c>
      <c r="F25" s="10">
        <v>7</v>
      </c>
      <c r="G25" s="11">
        <f t="shared" si="0"/>
        <v>126</v>
      </c>
      <c r="H25" s="16"/>
      <c r="I25" s="18">
        <v>2019</v>
      </c>
    </row>
    <row r="26" ht="14.25" spans="1:9">
      <c r="A26" s="7">
        <v>24</v>
      </c>
      <c r="B26" s="8" t="s">
        <v>212</v>
      </c>
      <c r="C26" s="8" t="s">
        <v>232</v>
      </c>
      <c r="D26" s="9" t="s">
        <v>233</v>
      </c>
      <c r="E26" s="9" t="s">
        <v>17</v>
      </c>
      <c r="F26" s="10">
        <v>1</v>
      </c>
      <c r="G26" s="11">
        <f t="shared" si="0"/>
        <v>18</v>
      </c>
      <c r="H26" s="12">
        <v>198</v>
      </c>
      <c r="I26" s="18">
        <v>2018</v>
      </c>
    </row>
    <row r="27" ht="14.25" spans="1:9">
      <c r="A27" s="7">
        <v>25</v>
      </c>
      <c r="B27" s="13"/>
      <c r="C27" s="13"/>
      <c r="D27" s="9" t="s">
        <v>226</v>
      </c>
      <c r="E27" s="9" t="s">
        <v>17</v>
      </c>
      <c r="F27" s="10">
        <v>3</v>
      </c>
      <c r="G27" s="11">
        <f t="shared" si="0"/>
        <v>54</v>
      </c>
      <c r="H27" s="14"/>
      <c r="I27" s="18">
        <v>2019</v>
      </c>
    </row>
    <row r="28" ht="14.25" spans="1:9">
      <c r="A28" s="7">
        <v>26</v>
      </c>
      <c r="B28" s="13"/>
      <c r="C28" s="13"/>
      <c r="D28" s="9" t="s">
        <v>227</v>
      </c>
      <c r="E28" s="9" t="s">
        <v>17</v>
      </c>
      <c r="F28" s="10">
        <v>1</v>
      </c>
      <c r="G28" s="11">
        <f t="shared" si="0"/>
        <v>18</v>
      </c>
      <c r="H28" s="14"/>
      <c r="I28" s="18">
        <v>2019</v>
      </c>
    </row>
    <row r="29" ht="14.25" spans="1:9">
      <c r="A29" s="7">
        <v>27</v>
      </c>
      <c r="B29" s="13"/>
      <c r="C29" s="13"/>
      <c r="D29" s="9" t="s">
        <v>228</v>
      </c>
      <c r="E29" s="9" t="s">
        <v>17</v>
      </c>
      <c r="F29" s="10">
        <v>4</v>
      </c>
      <c r="G29" s="11">
        <f t="shared" si="0"/>
        <v>72</v>
      </c>
      <c r="H29" s="14"/>
      <c r="I29" s="18">
        <v>2019</v>
      </c>
    </row>
    <row r="30" ht="14.25" spans="1:9">
      <c r="A30" s="7">
        <v>28</v>
      </c>
      <c r="B30" s="15"/>
      <c r="C30" s="15"/>
      <c r="D30" s="9" t="s">
        <v>229</v>
      </c>
      <c r="E30" s="9" t="s">
        <v>17</v>
      </c>
      <c r="F30" s="10">
        <v>2</v>
      </c>
      <c r="G30" s="11">
        <f t="shared" si="0"/>
        <v>36</v>
      </c>
      <c r="H30" s="16"/>
      <c r="I30" s="18">
        <v>2019</v>
      </c>
    </row>
    <row r="31" ht="14.25" spans="1:9">
      <c r="A31" s="7">
        <v>29</v>
      </c>
      <c r="B31" s="8" t="s">
        <v>212</v>
      </c>
      <c r="C31" s="8" t="s">
        <v>234</v>
      </c>
      <c r="D31" s="9" t="s">
        <v>226</v>
      </c>
      <c r="E31" s="9" t="s">
        <v>17</v>
      </c>
      <c r="F31" s="10">
        <v>1</v>
      </c>
      <c r="G31" s="11">
        <f t="shared" si="0"/>
        <v>18</v>
      </c>
      <c r="H31" s="12">
        <v>198</v>
      </c>
      <c r="I31" s="18">
        <v>2019</v>
      </c>
    </row>
    <row r="32" ht="14.25" spans="1:9">
      <c r="A32" s="7">
        <v>30</v>
      </c>
      <c r="B32" s="13"/>
      <c r="C32" s="13"/>
      <c r="D32" s="9" t="s">
        <v>227</v>
      </c>
      <c r="E32" s="9" t="s">
        <v>17</v>
      </c>
      <c r="F32" s="10">
        <v>1</v>
      </c>
      <c r="G32" s="11">
        <f t="shared" si="0"/>
        <v>18</v>
      </c>
      <c r="H32" s="14"/>
      <c r="I32" s="18">
        <v>2019</v>
      </c>
    </row>
    <row r="33" ht="14.25" spans="1:9">
      <c r="A33" s="7">
        <v>31</v>
      </c>
      <c r="B33" s="13"/>
      <c r="C33" s="13"/>
      <c r="D33" s="9" t="s">
        <v>228</v>
      </c>
      <c r="E33" s="9" t="s">
        <v>17</v>
      </c>
      <c r="F33" s="10">
        <v>1</v>
      </c>
      <c r="G33" s="11">
        <f t="shared" si="0"/>
        <v>18</v>
      </c>
      <c r="H33" s="14"/>
      <c r="I33" s="18">
        <v>2019</v>
      </c>
    </row>
    <row r="34" ht="14.25" spans="1:9">
      <c r="A34" s="7">
        <v>32</v>
      </c>
      <c r="B34" s="15"/>
      <c r="C34" s="15"/>
      <c r="D34" s="9" t="s">
        <v>229</v>
      </c>
      <c r="E34" s="9" t="s">
        <v>17</v>
      </c>
      <c r="F34" s="10">
        <v>8</v>
      </c>
      <c r="G34" s="11">
        <f t="shared" si="0"/>
        <v>144</v>
      </c>
      <c r="H34" s="16"/>
      <c r="I34" s="18">
        <v>2019</v>
      </c>
    </row>
    <row r="35" ht="14.25" spans="1:9">
      <c r="A35" s="7">
        <v>33</v>
      </c>
      <c r="B35" s="8" t="s">
        <v>212</v>
      </c>
      <c r="C35" s="8" t="s">
        <v>235</v>
      </c>
      <c r="D35" s="9" t="s">
        <v>226</v>
      </c>
      <c r="E35" s="9" t="s">
        <v>17</v>
      </c>
      <c r="F35" s="10">
        <v>4</v>
      </c>
      <c r="G35" s="11">
        <f t="shared" si="0"/>
        <v>72</v>
      </c>
      <c r="H35" s="12">
        <v>216</v>
      </c>
      <c r="I35" s="18">
        <v>2019</v>
      </c>
    </row>
    <row r="36" ht="14.25" spans="1:9">
      <c r="A36" s="7">
        <v>34</v>
      </c>
      <c r="B36" s="13"/>
      <c r="C36" s="13"/>
      <c r="D36" s="9" t="s">
        <v>227</v>
      </c>
      <c r="E36" s="9" t="s">
        <v>17</v>
      </c>
      <c r="F36" s="10">
        <v>3</v>
      </c>
      <c r="G36" s="11">
        <f t="shared" si="0"/>
        <v>54</v>
      </c>
      <c r="H36" s="14"/>
      <c r="I36" s="18">
        <v>2019</v>
      </c>
    </row>
    <row r="37" ht="14.25" spans="1:9">
      <c r="A37" s="7">
        <v>35</v>
      </c>
      <c r="B37" s="13"/>
      <c r="C37" s="13"/>
      <c r="D37" s="9" t="s">
        <v>228</v>
      </c>
      <c r="E37" s="9" t="s">
        <v>17</v>
      </c>
      <c r="F37" s="10">
        <v>1</v>
      </c>
      <c r="G37" s="11">
        <f t="shared" si="0"/>
        <v>18</v>
      </c>
      <c r="H37" s="14"/>
      <c r="I37" s="18">
        <v>2019</v>
      </c>
    </row>
    <row r="38" ht="14.25" spans="1:9">
      <c r="A38" s="7">
        <v>36</v>
      </c>
      <c r="B38" s="15"/>
      <c r="C38" s="15"/>
      <c r="D38" s="9" t="s">
        <v>229</v>
      </c>
      <c r="E38" s="9" t="s">
        <v>17</v>
      </c>
      <c r="F38" s="10">
        <v>4</v>
      </c>
      <c r="G38" s="11">
        <f t="shared" si="0"/>
        <v>72</v>
      </c>
      <c r="H38" s="16"/>
      <c r="I38" s="18">
        <v>2019</v>
      </c>
    </row>
    <row r="39" ht="14.25" spans="1:9">
      <c r="A39" s="7">
        <v>37</v>
      </c>
      <c r="B39" s="8" t="s">
        <v>212</v>
      </c>
      <c r="C39" s="8" t="s">
        <v>236</v>
      </c>
      <c r="D39" s="9" t="s">
        <v>226</v>
      </c>
      <c r="E39" s="9" t="s">
        <v>17</v>
      </c>
      <c r="F39" s="10">
        <v>1</v>
      </c>
      <c r="G39" s="11">
        <f t="shared" si="0"/>
        <v>18</v>
      </c>
      <c r="H39" s="12">
        <v>198</v>
      </c>
      <c r="I39" s="18">
        <v>2019</v>
      </c>
    </row>
    <row r="40" ht="14.25" spans="1:9">
      <c r="A40" s="7">
        <v>38</v>
      </c>
      <c r="B40" s="13"/>
      <c r="C40" s="13"/>
      <c r="D40" s="9" t="s">
        <v>227</v>
      </c>
      <c r="E40" s="9" t="s">
        <v>17</v>
      </c>
      <c r="F40" s="10">
        <v>5</v>
      </c>
      <c r="G40" s="11">
        <f t="shared" si="0"/>
        <v>90</v>
      </c>
      <c r="H40" s="14"/>
      <c r="I40" s="18">
        <v>2019</v>
      </c>
    </row>
    <row r="41" ht="14.25" spans="1:9">
      <c r="A41" s="7">
        <v>39</v>
      </c>
      <c r="B41" s="15"/>
      <c r="C41" s="15"/>
      <c r="D41" s="9" t="s">
        <v>229</v>
      </c>
      <c r="E41" s="9" t="s">
        <v>17</v>
      </c>
      <c r="F41" s="10">
        <v>5</v>
      </c>
      <c r="G41" s="11">
        <f t="shared" si="0"/>
        <v>90</v>
      </c>
      <c r="H41" s="16"/>
      <c r="I41" s="18">
        <v>2019</v>
      </c>
    </row>
    <row r="42" ht="14.25" spans="1:9">
      <c r="A42" s="7">
        <v>40</v>
      </c>
      <c r="B42" s="8" t="s">
        <v>212</v>
      </c>
      <c r="C42" s="8" t="s">
        <v>237</v>
      </c>
      <c r="D42" s="9" t="s">
        <v>227</v>
      </c>
      <c r="E42" s="9" t="s">
        <v>17</v>
      </c>
      <c r="F42" s="10">
        <v>2</v>
      </c>
      <c r="G42" s="11">
        <f t="shared" si="0"/>
        <v>36</v>
      </c>
      <c r="H42" s="12">
        <v>180</v>
      </c>
      <c r="I42" s="18">
        <v>2019</v>
      </c>
    </row>
    <row r="43" ht="14.25" spans="1:9">
      <c r="A43" s="7">
        <v>41</v>
      </c>
      <c r="B43" s="13"/>
      <c r="C43" s="13"/>
      <c r="D43" s="9" t="s">
        <v>229</v>
      </c>
      <c r="E43" s="9" t="s">
        <v>17</v>
      </c>
      <c r="F43" s="10">
        <v>8</v>
      </c>
      <c r="G43" s="11">
        <f t="shared" si="0"/>
        <v>144</v>
      </c>
      <c r="H43" s="14"/>
      <c r="I43" s="18">
        <v>2019</v>
      </c>
    </row>
    <row r="44" ht="14.25" spans="1:9">
      <c r="A44" s="7">
        <v>42</v>
      </c>
      <c r="B44" s="8" t="s">
        <v>212</v>
      </c>
      <c r="C44" s="8" t="s">
        <v>238</v>
      </c>
      <c r="D44" s="9" t="s">
        <v>239</v>
      </c>
      <c r="E44" s="9" t="s">
        <v>24</v>
      </c>
      <c r="F44" s="10">
        <v>1</v>
      </c>
      <c r="G44" s="11">
        <f t="shared" si="0"/>
        <v>18</v>
      </c>
      <c r="H44" s="12">
        <v>18</v>
      </c>
      <c r="I44" s="18">
        <v>2018</v>
      </c>
    </row>
    <row r="45" ht="14.25" spans="1:9">
      <c r="A45" s="7">
        <v>43</v>
      </c>
      <c r="B45" s="8" t="s">
        <v>212</v>
      </c>
      <c r="C45" s="8" t="s">
        <v>240</v>
      </c>
      <c r="D45" s="9" t="s">
        <v>214</v>
      </c>
      <c r="E45" s="9" t="s">
        <v>17</v>
      </c>
      <c r="F45" s="10">
        <v>4</v>
      </c>
      <c r="G45" s="11">
        <f t="shared" si="0"/>
        <v>72</v>
      </c>
      <c r="H45" s="12">
        <v>306</v>
      </c>
      <c r="I45" s="18">
        <v>2019</v>
      </c>
    </row>
    <row r="46" ht="14.25" spans="1:9">
      <c r="A46" s="7">
        <v>44</v>
      </c>
      <c r="B46" s="13"/>
      <c r="C46" s="13"/>
      <c r="D46" s="9" t="s">
        <v>218</v>
      </c>
      <c r="E46" s="9" t="s">
        <v>17</v>
      </c>
      <c r="F46" s="10">
        <v>6</v>
      </c>
      <c r="G46" s="11">
        <f t="shared" si="0"/>
        <v>108</v>
      </c>
      <c r="H46" s="14"/>
      <c r="I46" s="18">
        <v>2019</v>
      </c>
    </row>
    <row r="47" ht="14.25" spans="1:9">
      <c r="A47" s="7">
        <v>45</v>
      </c>
      <c r="B47" s="13"/>
      <c r="C47" s="13"/>
      <c r="D47" s="9" t="s">
        <v>215</v>
      </c>
      <c r="E47" s="9" t="s">
        <v>17</v>
      </c>
      <c r="F47" s="10">
        <v>4</v>
      </c>
      <c r="G47" s="11">
        <f t="shared" si="0"/>
        <v>72</v>
      </c>
      <c r="H47" s="14"/>
      <c r="I47" s="18">
        <v>2019</v>
      </c>
    </row>
    <row r="48" ht="14.25" spans="1:9">
      <c r="A48" s="7">
        <v>46</v>
      </c>
      <c r="B48" s="15"/>
      <c r="C48" s="15"/>
      <c r="D48" s="9" t="s">
        <v>216</v>
      </c>
      <c r="E48" s="9" t="s">
        <v>17</v>
      </c>
      <c r="F48" s="10">
        <v>3</v>
      </c>
      <c r="G48" s="11">
        <f t="shared" si="0"/>
        <v>54</v>
      </c>
      <c r="H48" s="16"/>
      <c r="I48" s="18">
        <v>2019</v>
      </c>
    </row>
    <row r="49" ht="14.25" spans="1:9">
      <c r="A49" s="7">
        <v>47</v>
      </c>
      <c r="B49" s="8" t="s">
        <v>212</v>
      </c>
      <c r="C49" s="8" t="s">
        <v>241</v>
      </c>
      <c r="D49" s="9" t="s">
        <v>226</v>
      </c>
      <c r="E49" s="9" t="s">
        <v>17</v>
      </c>
      <c r="F49" s="10">
        <v>3</v>
      </c>
      <c r="G49" s="11">
        <f t="shared" si="0"/>
        <v>54</v>
      </c>
      <c r="H49" s="12">
        <v>198</v>
      </c>
      <c r="I49" s="18">
        <v>2019</v>
      </c>
    </row>
    <row r="50" ht="14.25" spans="1:9">
      <c r="A50" s="7">
        <v>48</v>
      </c>
      <c r="B50" s="13"/>
      <c r="C50" s="13"/>
      <c r="D50" s="9" t="s">
        <v>227</v>
      </c>
      <c r="E50" s="9" t="s">
        <v>17</v>
      </c>
      <c r="F50" s="10">
        <v>2</v>
      </c>
      <c r="G50" s="11">
        <f t="shared" si="0"/>
        <v>36</v>
      </c>
      <c r="H50" s="14"/>
      <c r="I50" s="18">
        <v>2019</v>
      </c>
    </row>
    <row r="51" ht="14.25" spans="1:9">
      <c r="A51" s="7">
        <v>49</v>
      </c>
      <c r="B51" s="13"/>
      <c r="C51" s="13"/>
      <c r="D51" s="9" t="s">
        <v>228</v>
      </c>
      <c r="E51" s="9" t="s">
        <v>17</v>
      </c>
      <c r="F51" s="10">
        <v>4</v>
      </c>
      <c r="G51" s="11">
        <f t="shared" si="0"/>
        <v>72</v>
      </c>
      <c r="H51" s="14"/>
      <c r="I51" s="18">
        <v>2019</v>
      </c>
    </row>
    <row r="52" ht="14.25" spans="1:9">
      <c r="A52" s="7">
        <v>50</v>
      </c>
      <c r="B52" s="15"/>
      <c r="C52" s="15"/>
      <c r="D52" s="9" t="s">
        <v>229</v>
      </c>
      <c r="E52" s="9" t="s">
        <v>17</v>
      </c>
      <c r="F52" s="10">
        <v>2</v>
      </c>
      <c r="G52" s="11">
        <f t="shared" si="0"/>
        <v>36</v>
      </c>
      <c r="H52" s="16"/>
      <c r="I52" s="18">
        <v>2019</v>
      </c>
    </row>
    <row r="53" ht="14.25" spans="1:9">
      <c r="A53" s="7">
        <v>51</v>
      </c>
      <c r="B53" s="8" t="s">
        <v>212</v>
      </c>
      <c r="C53" s="8" t="s">
        <v>242</v>
      </c>
      <c r="D53" s="9" t="s">
        <v>220</v>
      </c>
      <c r="E53" s="9" t="s">
        <v>17</v>
      </c>
      <c r="F53" s="10">
        <v>4</v>
      </c>
      <c r="G53" s="11">
        <f t="shared" si="0"/>
        <v>72</v>
      </c>
      <c r="H53" s="12">
        <v>306</v>
      </c>
      <c r="I53" s="18">
        <v>2021</v>
      </c>
    </row>
    <row r="54" ht="14.25" spans="1:9">
      <c r="A54" s="7">
        <v>52</v>
      </c>
      <c r="B54" s="13"/>
      <c r="C54" s="13"/>
      <c r="D54" s="9" t="s">
        <v>221</v>
      </c>
      <c r="E54" s="9" t="s">
        <v>17</v>
      </c>
      <c r="F54" s="10">
        <v>3</v>
      </c>
      <c r="G54" s="11">
        <f t="shared" si="0"/>
        <v>54</v>
      </c>
      <c r="H54" s="14"/>
      <c r="I54" s="18">
        <v>2021</v>
      </c>
    </row>
    <row r="55" ht="14.25" spans="1:9">
      <c r="A55" s="7">
        <v>53</v>
      </c>
      <c r="B55" s="13"/>
      <c r="C55" s="13"/>
      <c r="D55" s="9" t="s">
        <v>222</v>
      </c>
      <c r="E55" s="9" t="s">
        <v>17</v>
      </c>
      <c r="F55" s="10">
        <v>2</v>
      </c>
      <c r="G55" s="11">
        <f t="shared" si="0"/>
        <v>36</v>
      </c>
      <c r="H55" s="14"/>
      <c r="I55" s="18">
        <v>2019</v>
      </c>
    </row>
    <row r="56" ht="14.25" spans="1:9">
      <c r="A56" s="7">
        <v>54</v>
      </c>
      <c r="B56" s="13"/>
      <c r="C56" s="13"/>
      <c r="D56" s="9" t="s">
        <v>243</v>
      </c>
      <c r="E56" s="9" t="s">
        <v>17</v>
      </c>
      <c r="F56" s="10">
        <v>8</v>
      </c>
      <c r="G56" s="11">
        <f t="shared" si="0"/>
        <v>144</v>
      </c>
      <c r="H56" s="14"/>
      <c r="I56" s="18">
        <v>2019</v>
      </c>
    </row>
    <row r="57" ht="14.25" spans="1:9">
      <c r="A57" s="7">
        <v>55</v>
      </c>
      <c r="B57" s="8" t="s">
        <v>212</v>
      </c>
      <c r="C57" s="8" t="s">
        <v>244</v>
      </c>
      <c r="D57" s="9" t="s">
        <v>220</v>
      </c>
      <c r="E57" s="9" t="s">
        <v>17</v>
      </c>
      <c r="F57" s="10">
        <v>3</v>
      </c>
      <c r="G57" s="11">
        <f t="shared" si="0"/>
        <v>54</v>
      </c>
      <c r="H57" s="12">
        <v>324</v>
      </c>
      <c r="I57" s="18">
        <v>2021</v>
      </c>
    </row>
    <row r="58" ht="14.25" spans="1:9">
      <c r="A58" s="7">
        <v>56</v>
      </c>
      <c r="B58" s="13"/>
      <c r="C58" s="13"/>
      <c r="D58" s="9" t="s">
        <v>221</v>
      </c>
      <c r="E58" s="9" t="s">
        <v>17</v>
      </c>
      <c r="F58" s="10">
        <v>6</v>
      </c>
      <c r="G58" s="11">
        <f t="shared" si="0"/>
        <v>108</v>
      </c>
      <c r="H58" s="14"/>
      <c r="I58" s="18">
        <v>2021</v>
      </c>
    </row>
    <row r="59" ht="14.25" spans="1:9">
      <c r="A59" s="7">
        <v>57</v>
      </c>
      <c r="B59" s="13"/>
      <c r="C59" s="13"/>
      <c r="D59" s="9" t="s">
        <v>222</v>
      </c>
      <c r="E59" s="9" t="s">
        <v>17</v>
      </c>
      <c r="F59" s="10">
        <v>1</v>
      </c>
      <c r="G59" s="11">
        <f t="shared" si="0"/>
        <v>18</v>
      </c>
      <c r="H59" s="14"/>
      <c r="I59" s="18">
        <v>2019</v>
      </c>
    </row>
    <row r="60" ht="14.25" spans="1:9">
      <c r="A60" s="7">
        <v>58</v>
      </c>
      <c r="B60" s="13"/>
      <c r="C60" s="13"/>
      <c r="D60" s="9" t="s">
        <v>223</v>
      </c>
      <c r="E60" s="9" t="s">
        <v>17</v>
      </c>
      <c r="F60" s="10">
        <v>4</v>
      </c>
      <c r="G60" s="11">
        <f t="shared" si="0"/>
        <v>72</v>
      </c>
      <c r="H60" s="14"/>
      <c r="I60" s="18">
        <v>2019</v>
      </c>
    </row>
    <row r="61" ht="14.25" spans="1:9">
      <c r="A61" s="7">
        <v>59</v>
      </c>
      <c r="B61" s="13"/>
      <c r="C61" s="13"/>
      <c r="D61" s="9" t="s">
        <v>224</v>
      </c>
      <c r="E61" s="9" t="s">
        <v>17</v>
      </c>
      <c r="F61" s="10">
        <v>4</v>
      </c>
      <c r="G61" s="11">
        <f t="shared" si="0"/>
        <v>72</v>
      </c>
      <c r="H61" s="14"/>
      <c r="I61" s="18">
        <v>2019</v>
      </c>
    </row>
    <row r="62" ht="14.25" spans="1:9">
      <c r="A62" s="7">
        <v>60</v>
      </c>
      <c r="B62" s="8" t="s">
        <v>212</v>
      </c>
      <c r="C62" s="8" t="s">
        <v>245</v>
      </c>
      <c r="D62" s="9" t="s">
        <v>220</v>
      </c>
      <c r="E62" s="9" t="s">
        <v>17</v>
      </c>
      <c r="F62" s="10">
        <v>8</v>
      </c>
      <c r="G62" s="11">
        <f t="shared" si="0"/>
        <v>144</v>
      </c>
      <c r="H62" s="12">
        <v>378</v>
      </c>
      <c r="I62" s="18">
        <v>2021</v>
      </c>
    </row>
    <row r="63" ht="14.25" spans="1:9">
      <c r="A63" s="7">
        <v>61</v>
      </c>
      <c r="B63" s="13"/>
      <c r="C63" s="13"/>
      <c r="D63" s="9" t="s">
        <v>221</v>
      </c>
      <c r="E63" s="9" t="s">
        <v>17</v>
      </c>
      <c r="F63" s="10">
        <v>5</v>
      </c>
      <c r="G63" s="11">
        <f t="shared" si="0"/>
        <v>90</v>
      </c>
      <c r="H63" s="14"/>
      <c r="I63" s="18">
        <v>2021</v>
      </c>
    </row>
    <row r="64" ht="14.25" spans="1:9">
      <c r="A64" s="7">
        <v>62</v>
      </c>
      <c r="B64" s="13"/>
      <c r="C64" s="13"/>
      <c r="D64" s="9" t="s">
        <v>222</v>
      </c>
      <c r="E64" s="9" t="s">
        <v>17</v>
      </c>
      <c r="F64" s="10">
        <v>1</v>
      </c>
      <c r="G64" s="11">
        <f t="shared" si="0"/>
        <v>18</v>
      </c>
      <c r="H64" s="14"/>
      <c r="I64" s="18">
        <v>2019</v>
      </c>
    </row>
    <row r="65" ht="14.25" spans="1:9">
      <c r="A65" s="7">
        <v>63</v>
      </c>
      <c r="B65" s="13"/>
      <c r="C65" s="13"/>
      <c r="D65" s="9" t="s">
        <v>243</v>
      </c>
      <c r="E65" s="9" t="s">
        <v>17</v>
      </c>
      <c r="F65" s="10">
        <v>7</v>
      </c>
      <c r="G65" s="11">
        <f t="shared" si="0"/>
        <v>126</v>
      </c>
      <c r="H65" s="14"/>
      <c r="I65" s="18">
        <v>2019</v>
      </c>
    </row>
    <row r="66" ht="14.25" spans="1:9">
      <c r="A66" s="7">
        <v>64</v>
      </c>
      <c r="B66" s="8" t="s">
        <v>212</v>
      </c>
      <c r="C66" s="8" t="s">
        <v>246</v>
      </c>
      <c r="D66" s="9" t="s">
        <v>218</v>
      </c>
      <c r="E66" s="9" t="s">
        <v>17</v>
      </c>
      <c r="F66" s="10">
        <v>3</v>
      </c>
      <c r="G66" s="11">
        <f t="shared" si="0"/>
        <v>54</v>
      </c>
      <c r="H66" s="12">
        <v>252</v>
      </c>
      <c r="I66" s="18">
        <v>2019</v>
      </c>
    </row>
    <row r="67" ht="14.25" spans="1:9">
      <c r="A67" s="7">
        <v>65</v>
      </c>
      <c r="B67" s="13"/>
      <c r="C67" s="13"/>
      <c r="D67" s="9" t="s">
        <v>215</v>
      </c>
      <c r="E67" s="9" t="s">
        <v>17</v>
      </c>
      <c r="F67" s="10">
        <v>6</v>
      </c>
      <c r="G67" s="11">
        <f t="shared" ref="G67:G130" si="1">F67*18</f>
        <v>108</v>
      </c>
      <c r="H67" s="14"/>
      <c r="I67" s="18">
        <v>2019</v>
      </c>
    </row>
    <row r="68" ht="14.25" spans="1:9">
      <c r="A68" s="7">
        <v>66</v>
      </c>
      <c r="B68" s="15"/>
      <c r="C68" s="15"/>
      <c r="D68" s="9" t="s">
        <v>216</v>
      </c>
      <c r="E68" s="9" t="s">
        <v>17</v>
      </c>
      <c r="F68" s="10">
        <v>5</v>
      </c>
      <c r="G68" s="11">
        <f t="shared" si="1"/>
        <v>90</v>
      </c>
      <c r="H68" s="16"/>
      <c r="I68" s="18">
        <v>2019</v>
      </c>
    </row>
    <row r="69" ht="14.25" spans="1:9">
      <c r="A69" s="7">
        <v>67</v>
      </c>
      <c r="B69" s="17" t="s">
        <v>212</v>
      </c>
      <c r="C69" s="17" t="s">
        <v>247</v>
      </c>
      <c r="D69" s="9" t="s">
        <v>248</v>
      </c>
      <c r="E69" s="9" t="s">
        <v>24</v>
      </c>
      <c r="F69" s="10">
        <v>4</v>
      </c>
      <c r="G69" s="11">
        <f t="shared" si="1"/>
        <v>72</v>
      </c>
      <c r="H69" s="14">
        <v>72</v>
      </c>
      <c r="I69" s="18">
        <v>2021</v>
      </c>
    </row>
    <row r="70" ht="14.25" spans="1:9">
      <c r="A70" s="7">
        <v>68</v>
      </c>
      <c r="B70" s="8" t="s">
        <v>212</v>
      </c>
      <c r="C70" s="8" t="s">
        <v>249</v>
      </c>
      <c r="D70" s="9" t="s">
        <v>250</v>
      </c>
      <c r="E70" s="9" t="s">
        <v>17</v>
      </c>
      <c r="F70" s="10">
        <v>1</v>
      </c>
      <c r="G70" s="11">
        <f t="shared" si="1"/>
        <v>18</v>
      </c>
      <c r="H70" s="12">
        <v>72</v>
      </c>
      <c r="I70" s="18">
        <v>2019</v>
      </c>
    </row>
    <row r="71" ht="14.25" spans="1:9">
      <c r="A71" s="7">
        <v>69</v>
      </c>
      <c r="B71" s="13"/>
      <c r="C71" s="13"/>
      <c r="D71" s="9" t="s">
        <v>218</v>
      </c>
      <c r="E71" s="9" t="s">
        <v>17</v>
      </c>
      <c r="F71" s="10">
        <v>2</v>
      </c>
      <c r="G71" s="11">
        <f t="shared" si="1"/>
        <v>36</v>
      </c>
      <c r="H71" s="14"/>
      <c r="I71" s="18">
        <v>2019</v>
      </c>
    </row>
    <row r="72" ht="14.25" spans="1:9">
      <c r="A72" s="7">
        <v>70</v>
      </c>
      <c r="B72" s="15"/>
      <c r="C72" s="15"/>
      <c r="D72" s="9" t="s">
        <v>216</v>
      </c>
      <c r="E72" s="9" t="s">
        <v>17</v>
      </c>
      <c r="F72" s="10">
        <v>1</v>
      </c>
      <c r="G72" s="11">
        <f t="shared" si="1"/>
        <v>18</v>
      </c>
      <c r="H72" s="16"/>
      <c r="I72" s="18">
        <v>2019</v>
      </c>
    </row>
    <row r="73" ht="14.25" spans="1:9">
      <c r="A73" s="7">
        <v>71</v>
      </c>
      <c r="B73" s="8" t="s">
        <v>212</v>
      </c>
      <c r="C73" s="8" t="s">
        <v>251</v>
      </c>
      <c r="D73" s="9" t="s">
        <v>226</v>
      </c>
      <c r="E73" s="9" t="s">
        <v>17</v>
      </c>
      <c r="F73" s="10">
        <v>2</v>
      </c>
      <c r="G73" s="11">
        <f t="shared" si="1"/>
        <v>36</v>
      </c>
      <c r="H73" s="12">
        <v>180</v>
      </c>
      <c r="I73" s="18">
        <v>2019</v>
      </c>
    </row>
    <row r="74" ht="14.25" spans="1:9">
      <c r="A74" s="7">
        <v>72</v>
      </c>
      <c r="B74" s="13"/>
      <c r="C74" s="13"/>
      <c r="D74" s="9" t="s">
        <v>227</v>
      </c>
      <c r="E74" s="9" t="s">
        <v>17</v>
      </c>
      <c r="F74" s="10">
        <v>4</v>
      </c>
      <c r="G74" s="11">
        <f t="shared" si="1"/>
        <v>72</v>
      </c>
      <c r="H74" s="14"/>
      <c r="I74" s="18">
        <v>2019</v>
      </c>
    </row>
    <row r="75" ht="14.25" spans="1:9">
      <c r="A75" s="7">
        <v>73</v>
      </c>
      <c r="B75" s="13"/>
      <c r="C75" s="13"/>
      <c r="D75" s="9" t="s">
        <v>228</v>
      </c>
      <c r="E75" s="9" t="s">
        <v>17</v>
      </c>
      <c r="F75" s="10">
        <v>2</v>
      </c>
      <c r="G75" s="11">
        <f t="shared" si="1"/>
        <v>36</v>
      </c>
      <c r="H75" s="14"/>
      <c r="I75" s="18">
        <v>2019</v>
      </c>
    </row>
    <row r="76" ht="14.25" spans="1:9">
      <c r="A76" s="7">
        <v>74</v>
      </c>
      <c r="B76" s="13"/>
      <c r="C76" s="15"/>
      <c r="D76" s="9" t="s">
        <v>229</v>
      </c>
      <c r="E76" s="9" t="s">
        <v>17</v>
      </c>
      <c r="F76" s="10">
        <v>2</v>
      </c>
      <c r="G76" s="11">
        <f t="shared" si="1"/>
        <v>36</v>
      </c>
      <c r="H76" s="16"/>
      <c r="I76" s="18">
        <v>2019</v>
      </c>
    </row>
    <row r="77" ht="14.25" spans="1:9">
      <c r="A77" s="7">
        <v>75</v>
      </c>
      <c r="B77" s="8" t="s">
        <v>212</v>
      </c>
      <c r="C77" s="8" t="s">
        <v>252</v>
      </c>
      <c r="D77" s="9" t="s">
        <v>214</v>
      </c>
      <c r="E77" s="9" t="s">
        <v>17</v>
      </c>
      <c r="F77" s="10">
        <v>1</v>
      </c>
      <c r="G77" s="11">
        <f t="shared" si="1"/>
        <v>18</v>
      </c>
      <c r="H77" s="12">
        <v>162</v>
      </c>
      <c r="I77" s="18">
        <v>2019</v>
      </c>
    </row>
    <row r="78" ht="14.25" spans="1:9">
      <c r="A78" s="7">
        <v>76</v>
      </c>
      <c r="B78" s="13"/>
      <c r="C78" s="13"/>
      <c r="D78" s="9" t="s">
        <v>218</v>
      </c>
      <c r="E78" s="9" t="s">
        <v>17</v>
      </c>
      <c r="F78" s="10">
        <v>4</v>
      </c>
      <c r="G78" s="11">
        <f t="shared" si="1"/>
        <v>72</v>
      </c>
      <c r="H78" s="14"/>
      <c r="I78" s="18">
        <v>2019</v>
      </c>
    </row>
    <row r="79" ht="14.25" spans="1:9">
      <c r="A79" s="7">
        <v>77</v>
      </c>
      <c r="B79" s="13"/>
      <c r="C79" s="13"/>
      <c r="D79" s="9" t="s">
        <v>215</v>
      </c>
      <c r="E79" s="9" t="s">
        <v>17</v>
      </c>
      <c r="F79" s="10">
        <v>2</v>
      </c>
      <c r="G79" s="11">
        <f t="shared" si="1"/>
        <v>36</v>
      </c>
      <c r="H79" s="14"/>
      <c r="I79" s="18">
        <v>2019</v>
      </c>
    </row>
    <row r="80" ht="14.25" spans="1:9">
      <c r="A80" s="7">
        <v>78</v>
      </c>
      <c r="B80" s="15"/>
      <c r="C80" s="15"/>
      <c r="D80" s="9" t="s">
        <v>216</v>
      </c>
      <c r="E80" s="9" t="s">
        <v>17</v>
      </c>
      <c r="F80" s="10">
        <v>2</v>
      </c>
      <c r="G80" s="11">
        <f t="shared" si="1"/>
        <v>36</v>
      </c>
      <c r="H80" s="16"/>
      <c r="I80" s="18">
        <v>2019</v>
      </c>
    </row>
    <row r="81" ht="14.25" spans="1:9">
      <c r="A81" s="7">
        <v>79</v>
      </c>
      <c r="B81" s="8" t="s">
        <v>212</v>
      </c>
      <c r="C81" s="8" t="s">
        <v>253</v>
      </c>
      <c r="D81" s="9" t="s">
        <v>226</v>
      </c>
      <c r="E81" s="9" t="s">
        <v>17</v>
      </c>
      <c r="F81" s="10">
        <v>1</v>
      </c>
      <c r="G81" s="11">
        <f t="shared" si="1"/>
        <v>18</v>
      </c>
      <c r="H81" s="12">
        <v>126</v>
      </c>
      <c r="I81" s="18">
        <v>2019</v>
      </c>
    </row>
    <row r="82" ht="14.25" spans="1:9">
      <c r="A82" s="7">
        <v>80</v>
      </c>
      <c r="B82" s="13"/>
      <c r="C82" s="13"/>
      <c r="D82" s="9" t="s">
        <v>228</v>
      </c>
      <c r="E82" s="9" t="s">
        <v>17</v>
      </c>
      <c r="F82" s="10">
        <v>4</v>
      </c>
      <c r="G82" s="11">
        <f t="shared" si="1"/>
        <v>72</v>
      </c>
      <c r="H82" s="14"/>
      <c r="I82" s="18">
        <v>2019</v>
      </c>
    </row>
    <row r="83" ht="14.25" spans="1:9">
      <c r="A83" s="7">
        <v>81</v>
      </c>
      <c r="B83" s="15"/>
      <c r="C83" s="15"/>
      <c r="D83" s="9" t="s">
        <v>229</v>
      </c>
      <c r="E83" s="9" t="s">
        <v>17</v>
      </c>
      <c r="F83" s="10">
        <v>2</v>
      </c>
      <c r="G83" s="11">
        <f t="shared" si="1"/>
        <v>36</v>
      </c>
      <c r="H83" s="16"/>
      <c r="I83" s="18">
        <v>2019</v>
      </c>
    </row>
    <row r="84" ht="14.25" spans="1:9">
      <c r="A84" s="7">
        <v>82</v>
      </c>
      <c r="B84" s="8" t="s">
        <v>212</v>
      </c>
      <c r="C84" s="8" t="s">
        <v>254</v>
      </c>
      <c r="D84" s="9" t="s">
        <v>214</v>
      </c>
      <c r="E84" s="9" t="s">
        <v>17</v>
      </c>
      <c r="F84" s="10">
        <v>10</v>
      </c>
      <c r="G84" s="11">
        <f t="shared" si="1"/>
        <v>180</v>
      </c>
      <c r="H84" s="12">
        <v>270</v>
      </c>
      <c r="I84" s="18">
        <v>2019</v>
      </c>
    </row>
    <row r="85" ht="14.25" spans="1:9">
      <c r="A85" s="7">
        <v>83</v>
      </c>
      <c r="B85" s="13"/>
      <c r="C85" s="13"/>
      <c r="D85" s="9" t="s">
        <v>218</v>
      </c>
      <c r="E85" s="9" t="s">
        <v>17</v>
      </c>
      <c r="F85" s="10">
        <v>1</v>
      </c>
      <c r="G85" s="11">
        <f t="shared" si="1"/>
        <v>18</v>
      </c>
      <c r="H85" s="14"/>
      <c r="I85" s="18">
        <v>2019</v>
      </c>
    </row>
    <row r="86" ht="14.25" spans="1:9">
      <c r="A86" s="7">
        <v>84</v>
      </c>
      <c r="B86" s="13"/>
      <c r="C86" s="13"/>
      <c r="D86" s="9" t="s">
        <v>215</v>
      </c>
      <c r="E86" s="9" t="s">
        <v>17</v>
      </c>
      <c r="F86" s="10">
        <v>2</v>
      </c>
      <c r="G86" s="11">
        <f t="shared" si="1"/>
        <v>36</v>
      </c>
      <c r="H86" s="14"/>
      <c r="I86" s="18">
        <v>2019</v>
      </c>
    </row>
    <row r="87" ht="14.25" spans="1:9">
      <c r="A87" s="7">
        <v>85</v>
      </c>
      <c r="B87" s="15"/>
      <c r="C87" s="15"/>
      <c r="D87" s="9" t="s">
        <v>216</v>
      </c>
      <c r="E87" s="9" t="s">
        <v>17</v>
      </c>
      <c r="F87" s="10">
        <v>2</v>
      </c>
      <c r="G87" s="11">
        <f t="shared" si="1"/>
        <v>36</v>
      </c>
      <c r="H87" s="16"/>
      <c r="I87" s="18">
        <v>2019</v>
      </c>
    </row>
    <row r="88" ht="14.25" spans="1:9">
      <c r="A88" s="7">
        <v>86</v>
      </c>
      <c r="B88" s="8" t="s">
        <v>212</v>
      </c>
      <c r="C88" s="8" t="s">
        <v>255</v>
      </c>
      <c r="D88" s="9" t="s">
        <v>220</v>
      </c>
      <c r="E88" s="9" t="s">
        <v>17</v>
      </c>
      <c r="F88" s="10">
        <v>4</v>
      </c>
      <c r="G88" s="11">
        <f t="shared" si="1"/>
        <v>72</v>
      </c>
      <c r="H88" s="12">
        <v>288</v>
      </c>
      <c r="I88" s="18">
        <v>2021</v>
      </c>
    </row>
    <row r="89" ht="14.25" spans="1:9">
      <c r="A89" s="7">
        <v>87</v>
      </c>
      <c r="B89" s="13"/>
      <c r="C89" s="13"/>
      <c r="D89" s="9" t="s">
        <v>221</v>
      </c>
      <c r="E89" s="9" t="s">
        <v>17</v>
      </c>
      <c r="F89" s="10">
        <v>2</v>
      </c>
      <c r="G89" s="11">
        <f t="shared" si="1"/>
        <v>36</v>
      </c>
      <c r="H89" s="14"/>
      <c r="I89" s="18">
        <v>2021</v>
      </c>
    </row>
    <row r="90" ht="14.25" spans="1:9">
      <c r="A90" s="7">
        <v>88</v>
      </c>
      <c r="B90" s="13"/>
      <c r="C90" s="13"/>
      <c r="D90" s="9" t="s">
        <v>222</v>
      </c>
      <c r="E90" s="9" t="s">
        <v>17</v>
      </c>
      <c r="F90" s="10">
        <v>2</v>
      </c>
      <c r="G90" s="11">
        <f t="shared" si="1"/>
        <v>36</v>
      </c>
      <c r="H90" s="14"/>
      <c r="I90" s="18">
        <v>2019</v>
      </c>
    </row>
    <row r="91" ht="14.25" spans="1:9">
      <c r="A91" s="7">
        <v>89</v>
      </c>
      <c r="B91" s="13"/>
      <c r="C91" s="13"/>
      <c r="D91" s="9" t="s">
        <v>223</v>
      </c>
      <c r="E91" s="9" t="s">
        <v>17</v>
      </c>
      <c r="F91" s="10">
        <v>6</v>
      </c>
      <c r="G91" s="11">
        <f t="shared" si="1"/>
        <v>108</v>
      </c>
      <c r="H91" s="14"/>
      <c r="I91" s="18">
        <v>2019</v>
      </c>
    </row>
    <row r="92" ht="14.25" spans="1:9">
      <c r="A92" s="7">
        <v>90</v>
      </c>
      <c r="B92" s="15"/>
      <c r="C92" s="15"/>
      <c r="D92" s="9" t="s">
        <v>224</v>
      </c>
      <c r="E92" s="9" t="s">
        <v>17</v>
      </c>
      <c r="F92" s="10">
        <v>2</v>
      </c>
      <c r="G92" s="11">
        <f t="shared" si="1"/>
        <v>36</v>
      </c>
      <c r="H92" s="16"/>
      <c r="I92" s="18">
        <v>2019</v>
      </c>
    </row>
    <row r="93" ht="14.25" spans="1:9">
      <c r="A93" s="7">
        <v>91</v>
      </c>
      <c r="B93" s="8" t="s">
        <v>212</v>
      </c>
      <c r="C93" s="8" t="s">
        <v>256</v>
      </c>
      <c r="D93" s="9" t="s">
        <v>214</v>
      </c>
      <c r="E93" s="9" t="s">
        <v>17</v>
      </c>
      <c r="F93" s="10">
        <v>5</v>
      </c>
      <c r="G93" s="11">
        <f t="shared" si="1"/>
        <v>90</v>
      </c>
      <c r="H93" s="12">
        <v>252</v>
      </c>
      <c r="I93" s="18">
        <v>2019</v>
      </c>
    </row>
    <row r="94" ht="14.25" spans="1:9">
      <c r="A94" s="7">
        <v>92</v>
      </c>
      <c r="B94" s="13"/>
      <c r="C94" s="13"/>
      <c r="D94" s="9" t="s">
        <v>218</v>
      </c>
      <c r="E94" s="9" t="s">
        <v>17</v>
      </c>
      <c r="F94" s="10">
        <v>4</v>
      </c>
      <c r="G94" s="11">
        <f t="shared" si="1"/>
        <v>72</v>
      </c>
      <c r="H94" s="14"/>
      <c r="I94" s="18">
        <v>2019</v>
      </c>
    </row>
    <row r="95" ht="14.25" spans="1:9">
      <c r="A95" s="7">
        <v>93</v>
      </c>
      <c r="B95" s="13"/>
      <c r="C95" s="13"/>
      <c r="D95" s="9" t="s">
        <v>215</v>
      </c>
      <c r="E95" s="9" t="s">
        <v>17</v>
      </c>
      <c r="F95" s="10">
        <v>3</v>
      </c>
      <c r="G95" s="11">
        <f t="shared" si="1"/>
        <v>54</v>
      </c>
      <c r="H95" s="14"/>
      <c r="I95" s="18">
        <v>2019</v>
      </c>
    </row>
    <row r="96" ht="14.25" spans="1:9">
      <c r="A96" s="7">
        <v>94</v>
      </c>
      <c r="B96" s="15"/>
      <c r="C96" s="15"/>
      <c r="D96" s="9" t="s">
        <v>216</v>
      </c>
      <c r="E96" s="9" t="s">
        <v>17</v>
      </c>
      <c r="F96" s="10">
        <v>2</v>
      </c>
      <c r="G96" s="11">
        <f t="shared" si="1"/>
        <v>36</v>
      </c>
      <c r="H96" s="16"/>
      <c r="I96" s="18">
        <v>2019</v>
      </c>
    </row>
    <row r="97" ht="14.25" spans="1:9">
      <c r="A97" s="7">
        <v>95</v>
      </c>
      <c r="B97" s="8" t="s">
        <v>212</v>
      </c>
      <c r="C97" s="8" t="s">
        <v>257</v>
      </c>
      <c r="D97" s="9" t="s">
        <v>226</v>
      </c>
      <c r="E97" s="9" t="s">
        <v>17</v>
      </c>
      <c r="F97" s="10">
        <v>5</v>
      </c>
      <c r="G97" s="11">
        <f t="shared" si="1"/>
        <v>90</v>
      </c>
      <c r="H97" s="12">
        <v>198</v>
      </c>
      <c r="I97" s="18">
        <v>2019</v>
      </c>
    </row>
    <row r="98" ht="14.25" spans="1:9">
      <c r="A98" s="7">
        <v>96</v>
      </c>
      <c r="B98" s="13"/>
      <c r="C98" s="13"/>
      <c r="D98" s="9" t="s">
        <v>227</v>
      </c>
      <c r="E98" s="9" t="s">
        <v>17</v>
      </c>
      <c r="F98" s="10">
        <v>3</v>
      </c>
      <c r="G98" s="11">
        <f t="shared" si="1"/>
        <v>54</v>
      </c>
      <c r="H98" s="14"/>
      <c r="I98" s="18">
        <v>2019</v>
      </c>
    </row>
    <row r="99" ht="14.25" spans="1:9">
      <c r="A99" s="7">
        <v>97</v>
      </c>
      <c r="B99" s="13"/>
      <c r="C99" s="13"/>
      <c r="D99" s="9" t="s">
        <v>228</v>
      </c>
      <c r="E99" s="9" t="s">
        <v>17</v>
      </c>
      <c r="F99" s="10">
        <v>1</v>
      </c>
      <c r="G99" s="11">
        <f t="shared" si="1"/>
        <v>18</v>
      </c>
      <c r="H99" s="14"/>
      <c r="I99" s="18">
        <v>2019</v>
      </c>
    </row>
    <row r="100" ht="14.25" spans="1:9">
      <c r="A100" s="7">
        <v>98</v>
      </c>
      <c r="B100" s="15"/>
      <c r="C100" s="15"/>
      <c r="D100" s="9" t="s">
        <v>229</v>
      </c>
      <c r="E100" s="9" t="s">
        <v>17</v>
      </c>
      <c r="F100" s="10">
        <v>2</v>
      </c>
      <c r="G100" s="11">
        <f t="shared" si="1"/>
        <v>36</v>
      </c>
      <c r="H100" s="16"/>
      <c r="I100" s="18">
        <v>2019</v>
      </c>
    </row>
    <row r="101" ht="14.25" spans="1:9">
      <c r="A101" s="7">
        <v>99</v>
      </c>
      <c r="B101" s="8" t="s">
        <v>212</v>
      </c>
      <c r="C101" s="8" t="s">
        <v>258</v>
      </c>
      <c r="D101" s="9" t="s">
        <v>226</v>
      </c>
      <c r="E101" s="9" t="s">
        <v>17</v>
      </c>
      <c r="F101" s="10">
        <v>2</v>
      </c>
      <c r="G101" s="11">
        <f t="shared" si="1"/>
        <v>36</v>
      </c>
      <c r="H101" s="12">
        <v>198</v>
      </c>
      <c r="I101" s="18">
        <v>2019</v>
      </c>
    </row>
    <row r="102" ht="14.25" spans="1:9">
      <c r="A102" s="7">
        <v>100</v>
      </c>
      <c r="B102" s="13"/>
      <c r="C102" s="13"/>
      <c r="D102" s="9" t="s">
        <v>227</v>
      </c>
      <c r="E102" s="9" t="s">
        <v>17</v>
      </c>
      <c r="F102" s="10">
        <v>2</v>
      </c>
      <c r="G102" s="11">
        <f t="shared" si="1"/>
        <v>36</v>
      </c>
      <c r="H102" s="14"/>
      <c r="I102" s="18">
        <v>2019</v>
      </c>
    </row>
    <row r="103" ht="14.25" spans="1:9">
      <c r="A103" s="7">
        <v>101</v>
      </c>
      <c r="B103" s="13"/>
      <c r="C103" s="13"/>
      <c r="D103" s="9" t="s">
        <v>228</v>
      </c>
      <c r="E103" s="9" t="s">
        <v>17</v>
      </c>
      <c r="F103" s="10">
        <v>5</v>
      </c>
      <c r="G103" s="11">
        <f t="shared" si="1"/>
        <v>90</v>
      </c>
      <c r="H103" s="14"/>
      <c r="I103" s="18">
        <v>2019</v>
      </c>
    </row>
    <row r="104" ht="14.25" spans="1:9">
      <c r="A104" s="7">
        <v>102</v>
      </c>
      <c r="B104" s="15"/>
      <c r="C104" s="15"/>
      <c r="D104" s="9" t="s">
        <v>229</v>
      </c>
      <c r="E104" s="9" t="s">
        <v>17</v>
      </c>
      <c r="F104" s="10">
        <v>2</v>
      </c>
      <c r="G104" s="11">
        <f t="shared" si="1"/>
        <v>36</v>
      </c>
      <c r="H104" s="16"/>
      <c r="I104" s="18">
        <v>2019</v>
      </c>
    </row>
    <row r="105" ht="14.25" spans="1:9">
      <c r="A105" s="7">
        <v>103</v>
      </c>
      <c r="B105" s="8" t="s">
        <v>212</v>
      </c>
      <c r="C105" s="8" t="s">
        <v>259</v>
      </c>
      <c r="D105" s="9" t="s">
        <v>214</v>
      </c>
      <c r="E105" s="9" t="s">
        <v>17</v>
      </c>
      <c r="F105" s="10">
        <v>4</v>
      </c>
      <c r="G105" s="11">
        <f t="shared" si="1"/>
        <v>72</v>
      </c>
      <c r="H105" s="12">
        <v>198</v>
      </c>
      <c r="I105" s="18">
        <v>2019</v>
      </c>
    </row>
    <row r="106" ht="14.25" spans="1:9">
      <c r="A106" s="7">
        <v>104</v>
      </c>
      <c r="B106" s="13"/>
      <c r="C106" s="13"/>
      <c r="D106" s="9" t="s">
        <v>218</v>
      </c>
      <c r="E106" s="9" t="s">
        <v>17</v>
      </c>
      <c r="F106" s="10">
        <v>1</v>
      </c>
      <c r="G106" s="11">
        <f t="shared" si="1"/>
        <v>18</v>
      </c>
      <c r="H106" s="14"/>
      <c r="I106" s="18">
        <v>2019</v>
      </c>
    </row>
    <row r="107" ht="14.25" spans="1:9">
      <c r="A107" s="7">
        <v>105</v>
      </c>
      <c r="B107" s="13"/>
      <c r="C107" s="13"/>
      <c r="D107" s="9" t="s">
        <v>215</v>
      </c>
      <c r="E107" s="9" t="s">
        <v>17</v>
      </c>
      <c r="F107" s="10">
        <v>5</v>
      </c>
      <c r="G107" s="11">
        <f t="shared" si="1"/>
        <v>90</v>
      </c>
      <c r="H107" s="14"/>
      <c r="I107" s="18">
        <v>2019</v>
      </c>
    </row>
    <row r="108" ht="14.25" spans="1:9">
      <c r="A108" s="7">
        <v>106</v>
      </c>
      <c r="B108" s="15"/>
      <c r="C108" s="15"/>
      <c r="D108" s="9" t="s">
        <v>216</v>
      </c>
      <c r="E108" s="9" t="s">
        <v>17</v>
      </c>
      <c r="F108" s="10">
        <v>1</v>
      </c>
      <c r="G108" s="11">
        <f t="shared" si="1"/>
        <v>18</v>
      </c>
      <c r="H108" s="16"/>
      <c r="I108" s="18">
        <v>2019</v>
      </c>
    </row>
    <row r="109" ht="14.25" spans="1:9">
      <c r="A109" s="7">
        <v>107</v>
      </c>
      <c r="B109" s="8" t="s">
        <v>212</v>
      </c>
      <c r="C109" s="8" t="s">
        <v>260</v>
      </c>
      <c r="D109" s="9" t="s">
        <v>223</v>
      </c>
      <c r="E109" s="9" t="s">
        <v>17</v>
      </c>
      <c r="F109" s="10">
        <v>9</v>
      </c>
      <c r="G109" s="11">
        <f t="shared" si="1"/>
        <v>162</v>
      </c>
      <c r="H109" s="12">
        <v>180</v>
      </c>
      <c r="I109" s="18">
        <v>2019</v>
      </c>
    </row>
    <row r="110" ht="14.25" spans="1:9">
      <c r="A110" s="7">
        <v>108</v>
      </c>
      <c r="B110" s="13"/>
      <c r="C110" s="13"/>
      <c r="D110" s="9" t="s">
        <v>224</v>
      </c>
      <c r="E110" s="9" t="s">
        <v>17</v>
      </c>
      <c r="F110" s="10">
        <v>1</v>
      </c>
      <c r="G110" s="11">
        <f t="shared" si="1"/>
        <v>18</v>
      </c>
      <c r="H110" s="14"/>
      <c r="I110" s="18">
        <v>2019</v>
      </c>
    </row>
    <row r="111" ht="14.25" spans="1:9">
      <c r="A111" s="7">
        <v>109</v>
      </c>
      <c r="B111" s="8" t="s">
        <v>212</v>
      </c>
      <c r="C111" s="8" t="s">
        <v>261</v>
      </c>
      <c r="D111" s="9" t="s">
        <v>220</v>
      </c>
      <c r="E111" s="9" t="s">
        <v>17</v>
      </c>
      <c r="F111" s="19">
        <v>4</v>
      </c>
      <c r="G111" s="11">
        <f t="shared" si="1"/>
        <v>72</v>
      </c>
      <c r="H111" s="12">
        <v>360</v>
      </c>
      <c r="I111" s="18">
        <v>2021</v>
      </c>
    </row>
    <row r="112" ht="14.25" spans="1:9">
      <c r="A112" s="7">
        <v>110</v>
      </c>
      <c r="B112" s="13"/>
      <c r="C112" s="13"/>
      <c r="D112" s="9" t="s">
        <v>222</v>
      </c>
      <c r="E112" s="9" t="s">
        <v>17</v>
      </c>
      <c r="F112" s="19">
        <v>14</v>
      </c>
      <c r="G112" s="11">
        <f t="shared" si="1"/>
        <v>252</v>
      </c>
      <c r="H112" s="14"/>
      <c r="I112" s="18">
        <v>2019</v>
      </c>
    </row>
    <row r="113" ht="14.25" spans="1:9">
      <c r="A113" s="7">
        <v>111</v>
      </c>
      <c r="B113" s="13"/>
      <c r="C113" s="13"/>
      <c r="D113" s="9" t="s">
        <v>223</v>
      </c>
      <c r="E113" s="9" t="s">
        <v>17</v>
      </c>
      <c r="F113" s="19">
        <v>1</v>
      </c>
      <c r="G113" s="11">
        <f t="shared" si="1"/>
        <v>18</v>
      </c>
      <c r="H113" s="14"/>
      <c r="I113" s="18">
        <v>2019</v>
      </c>
    </row>
    <row r="114" ht="14.25" spans="1:9">
      <c r="A114" s="7">
        <v>112</v>
      </c>
      <c r="B114" s="15"/>
      <c r="C114" s="15"/>
      <c r="D114" s="9" t="s">
        <v>224</v>
      </c>
      <c r="E114" s="9" t="s">
        <v>17</v>
      </c>
      <c r="F114" s="19">
        <v>1</v>
      </c>
      <c r="G114" s="11">
        <f t="shared" si="1"/>
        <v>18</v>
      </c>
      <c r="H114" s="16"/>
      <c r="I114" s="18">
        <v>2019</v>
      </c>
    </row>
    <row r="115" ht="14.25" spans="1:9">
      <c r="A115" s="7">
        <v>113</v>
      </c>
      <c r="B115" s="8" t="s">
        <v>212</v>
      </c>
      <c r="C115" s="8" t="s">
        <v>262</v>
      </c>
      <c r="D115" s="9" t="s">
        <v>220</v>
      </c>
      <c r="E115" s="9" t="s">
        <v>17</v>
      </c>
      <c r="F115" s="19">
        <v>3</v>
      </c>
      <c r="G115" s="11">
        <f t="shared" si="1"/>
        <v>54</v>
      </c>
      <c r="H115" s="12">
        <v>450</v>
      </c>
      <c r="I115" s="18">
        <v>2021</v>
      </c>
    </row>
    <row r="116" ht="14.25" spans="1:9">
      <c r="A116" s="7">
        <v>114</v>
      </c>
      <c r="B116" s="13"/>
      <c r="C116" s="13"/>
      <c r="D116" s="9" t="s">
        <v>221</v>
      </c>
      <c r="E116" s="9" t="s">
        <v>17</v>
      </c>
      <c r="F116" s="19">
        <v>9</v>
      </c>
      <c r="G116" s="11">
        <f t="shared" si="1"/>
        <v>162</v>
      </c>
      <c r="H116" s="14"/>
      <c r="I116" s="18">
        <v>2021</v>
      </c>
    </row>
    <row r="117" ht="14.25" spans="1:9">
      <c r="A117" s="7">
        <v>115</v>
      </c>
      <c r="B117" s="13"/>
      <c r="C117" s="13"/>
      <c r="D117" s="9" t="s">
        <v>222</v>
      </c>
      <c r="E117" s="9" t="s">
        <v>17</v>
      </c>
      <c r="F117" s="19">
        <v>11</v>
      </c>
      <c r="G117" s="11">
        <f t="shared" si="1"/>
        <v>198</v>
      </c>
      <c r="H117" s="14"/>
      <c r="I117" s="18">
        <v>2019</v>
      </c>
    </row>
    <row r="118" ht="14.25" spans="1:9">
      <c r="A118" s="7">
        <v>116</v>
      </c>
      <c r="B118" s="13"/>
      <c r="C118" s="13"/>
      <c r="D118" s="9" t="s">
        <v>223</v>
      </c>
      <c r="E118" s="9" t="s">
        <v>17</v>
      </c>
      <c r="F118" s="19">
        <v>1</v>
      </c>
      <c r="G118" s="11">
        <f t="shared" si="1"/>
        <v>18</v>
      </c>
      <c r="H118" s="14"/>
      <c r="I118" s="18">
        <v>2019</v>
      </c>
    </row>
    <row r="119" ht="14.25" spans="1:9">
      <c r="A119" s="7">
        <v>117</v>
      </c>
      <c r="B119" s="15"/>
      <c r="C119" s="15"/>
      <c r="D119" s="9" t="s">
        <v>224</v>
      </c>
      <c r="E119" s="9" t="s">
        <v>17</v>
      </c>
      <c r="F119" s="19">
        <v>1</v>
      </c>
      <c r="G119" s="11">
        <f t="shared" si="1"/>
        <v>18</v>
      </c>
      <c r="H119" s="16"/>
      <c r="I119" s="18">
        <v>2019</v>
      </c>
    </row>
    <row r="120" ht="14.25" spans="1:9">
      <c r="A120" s="7">
        <v>118</v>
      </c>
      <c r="B120" s="8" t="s">
        <v>212</v>
      </c>
      <c r="C120" s="8" t="s">
        <v>263</v>
      </c>
      <c r="D120" s="9" t="s">
        <v>220</v>
      </c>
      <c r="E120" s="9" t="s">
        <v>17</v>
      </c>
      <c r="F120" s="19">
        <v>7</v>
      </c>
      <c r="G120" s="11">
        <f t="shared" si="1"/>
        <v>126</v>
      </c>
      <c r="H120" s="12">
        <v>234</v>
      </c>
      <c r="I120" s="18">
        <v>2021</v>
      </c>
    </row>
    <row r="121" ht="14.25" spans="1:9">
      <c r="A121" s="7">
        <v>119</v>
      </c>
      <c r="B121" s="13"/>
      <c r="C121" s="13"/>
      <c r="D121" s="9" t="s">
        <v>222</v>
      </c>
      <c r="E121" s="9" t="s">
        <v>17</v>
      </c>
      <c r="F121" s="19">
        <v>5</v>
      </c>
      <c r="G121" s="11">
        <f t="shared" si="1"/>
        <v>90</v>
      </c>
      <c r="H121" s="14"/>
      <c r="I121" s="18">
        <v>2019</v>
      </c>
    </row>
    <row r="122" ht="14.25" spans="1:9">
      <c r="A122" s="7">
        <v>120</v>
      </c>
      <c r="B122" s="13"/>
      <c r="C122" s="13"/>
      <c r="D122" s="9" t="s">
        <v>224</v>
      </c>
      <c r="E122" s="9" t="s">
        <v>17</v>
      </c>
      <c r="F122" s="19">
        <v>1</v>
      </c>
      <c r="G122" s="11">
        <f t="shared" si="1"/>
        <v>18</v>
      </c>
      <c r="H122" s="14"/>
      <c r="I122" s="18">
        <v>2019</v>
      </c>
    </row>
    <row r="123" ht="14.25" spans="1:9">
      <c r="A123" s="7">
        <v>121</v>
      </c>
      <c r="B123" s="8" t="s">
        <v>212</v>
      </c>
      <c r="C123" s="8" t="s">
        <v>264</v>
      </c>
      <c r="D123" s="9" t="s">
        <v>220</v>
      </c>
      <c r="E123" s="9" t="s">
        <v>17</v>
      </c>
      <c r="F123" s="19">
        <v>1</v>
      </c>
      <c r="G123" s="11">
        <f t="shared" si="1"/>
        <v>18</v>
      </c>
      <c r="H123" s="12">
        <v>378</v>
      </c>
      <c r="I123" s="18">
        <v>2021</v>
      </c>
    </row>
    <row r="124" ht="14.25" spans="1:9">
      <c r="A124" s="7">
        <v>122</v>
      </c>
      <c r="B124" s="13"/>
      <c r="C124" s="13"/>
      <c r="D124" s="9" t="s">
        <v>221</v>
      </c>
      <c r="E124" s="9" t="s">
        <v>17</v>
      </c>
      <c r="F124" s="19">
        <v>8</v>
      </c>
      <c r="G124" s="11">
        <f t="shared" si="1"/>
        <v>144</v>
      </c>
      <c r="H124" s="14"/>
      <c r="I124" s="18">
        <v>2021</v>
      </c>
    </row>
    <row r="125" ht="14.25" spans="1:9">
      <c r="A125" s="7">
        <v>123</v>
      </c>
      <c r="B125" s="13"/>
      <c r="C125" s="13"/>
      <c r="D125" s="9" t="s">
        <v>222</v>
      </c>
      <c r="E125" s="9" t="s">
        <v>17</v>
      </c>
      <c r="F125" s="19">
        <v>5</v>
      </c>
      <c r="G125" s="11">
        <f t="shared" si="1"/>
        <v>90</v>
      </c>
      <c r="H125" s="14"/>
      <c r="I125" s="18">
        <v>2019</v>
      </c>
    </row>
    <row r="126" ht="14.25" spans="1:9">
      <c r="A126" s="7">
        <v>124</v>
      </c>
      <c r="B126" s="13"/>
      <c r="C126" s="13"/>
      <c r="D126" s="9" t="s">
        <v>223</v>
      </c>
      <c r="E126" s="9" t="s">
        <v>17</v>
      </c>
      <c r="F126" s="19">
        <v>3</v>
      </c>
      <c r="G126" s="11">
        <f t="shared" si="1"/>
        <v>54</v>
      </c>
      <c r="H126" s="14"/>
      <c r="I126" s="18">
        <v>2019</v>
      </c>
    </row>
    <row r="127" ht="14.25" spans="1:9">
      <c r="A127" s="7">
        <v>125</v>
      </c>
      <c r="B127" s="15"/>
      <c r="C127" s="15"/>
      <c r="D127" s="9" t="s">
        <v>224</v>
      </c>
      <c r="E127" s="9" t="s">
        <v>17</v>
      </c>
      <c r="F127" s="19">
        <v>4</v>
      </c>
      <c r="G127" s="11">
        <f t="shared" si="1"/>
        <v>72</v>
      </c>
      <c r="H127" s="16"/>
      <c r="I127" s="18">
        <v>2019</v>
      </c>
    </row>
    <row r="128" ht="14.25" spans="1:9">
      <c r="A128" s="7">
        <v>126</v>
      </c>
      <c r="B128" s="8" t="s">
        <v>212</v>
      </c>
      <c r="C128" s="8" t="s">
        <v>265</v>
      </c>
      <c r="D128" s="9" t="s">
        <v>226</v>
      </c>
      <c r="E128" s="9" t="s">
        <v>17</v>
      </c>
      <c r="F128" s="19">
        <v>2</v>
      </c>
      <c r="G128" s="11">
        <f t="shared" si="1"/>
        <v>36</v>
      </c>
      <c r="H128" s="12">
        <v>198</v>
      </c>
      <c r="I128" s="18">
        <v>2019</v>
      </c>
    </row>
    <row r="129" ht="14.25" spans="1:9">
      <c r="A129" s="7">
        <v>127</v>
      </c>
      <c r="B129" s="13"/>
      <c r="C129" s="13"/>
      <c r="D129" s="9" t="s">
        <v>227</v>
      </c>
      <c r="E129" s="9" t="s">
        <v>17</v>
      </c>
      <c r="F129" s="19">
        <v>2</v>
      </c>
      <c r="G129" s="11">
        <f t="shared" si="1"/>
        <v>36</v>
      </c>
      <c r="H129" s="14"/>
      <c r="I129" s="18">
        <v>2019</v>
      </c>
    </row>
    <row r="130" ht="14.25" spans="1:9">
      <c r="A130" s="7">
        <v>128</v>
      </c>
      <c r="B130" s="13"/>
      <c r="C130" s="13"/>
      <c r="D130" s="9" t="s">
        <v>228</v>
      </c>
      <c r="E130" s="9" t="s">
        <v>17</v>
      </c>
      <c r="F130" s="19">
        <v>7</v>
      </c>
      <c r="G130" s="11">
        <f t="shared" si="1"/>
        <v>126</v>
      </c>
      <c r="H130" s="14"/>
      <c r="I130" s="18">
        <v>2019</v>
      </c>
    </row>
    <row r="131" ht="14.25" spans="1:9">
      <c r="A131" s="7">
        <v>129</v>
      </c>
      <c r="B131" s="8" t="s">
        <v>212</v>
      </c>
      <c r="C131" s="8" t="s">
        <v>266</v>
      </c>
      <c r="D131" s="9" t="s">
        <v>214</v>
      </c>
      <c r="E131" s="9" t="s">
        <v>267</v>
      </c>
      <c r="F131" s="19">
        <v>1</v>
      </c>
      <c r="G131" s="11">
        <f t="shared" ref="G131:G143" si="2">F131*18</f>
        <v>18</v>
      </c>
      <c r="H131" s="12">
        <v>198</v>
      </c>
      <c r="I131" s="18">
        <v>2019</v>
      </c>
    </row>
    <row r="132" ht="14.25" spans="1:9">
      <c r="A132" s="7">
        <v>130</v>
      </c>
      <c r="B132" s="13"/>
      <c r="C132" s="13"/>
      <c r="D132" s="9" t="s">
        <v>218</v>
      </c>
      <c r="E132" s="9" t="s">
        <v>267</v>
      </c>
      <c r="F132" s="19">
        <v>1</v>
      </c>
      <c r="G132" s="11">
        <f t="shared" si="2"/>
        <v>18</v>
      </c>
      <c r="H132" s="14"/>
      <c r="I132" s="18">
        <v>2019</v>
      </c>
    </row>
    <row r="133" ht="14.25" spans="1:9">
      <c r="A133" s="7">
        <v>131</v>
      </c>
      <c r="B133" s="13"/>
      <c r="C133" s="13"/>
      <c r="D133" s="9" t="s">
        <v>215</v>
      </c>
      <c r="E133" s="9" t="s">
        <v>267</v>
      </c>
      <c r="F133" s="19">
        <v>6</v>
      </c>
      <c r="G133" s="11">
        <f t="shared" si="2"/>
        <v>108</v>
      </c>
      <c r="H133" s="14"/>
      <c r="I133" s="18">
        <v>2019</v>
      </c>
    </row>
    <row r="134" ht="14.25" spans="1:9">
      <c r="A134" s="7">
        <v>132</v>
      </c>
      <c r="B134" s="15"/>
      <c r="C134" s="15"/>
      <c r="D134" s="9" t="s">
        <v>216</v>
      </c>
      <c r="E134" s="9" t="s">
        <v>267</v>
      </c>
      <c r="F134" s="19">
        <v>3</v>
      </c>
      <c r="G134" s="11">
        <f t="shared" si="2"/>
        <v>54</v>
      </c>
      <c r="H134" s="16"/>
      <c r="I134" s="18">
        <v>2019</v>
      </c>
    </row>
    <row r="135" ht="14.25" spans="1:9">
      <c r="A135" s="7">
        <v>133</v>
      </c>
      <c r="B135" s="8" t="s">
        <v>212</v>
      </c>
      <c r="C135" s="8" t="s">
        <v>268</v>
      </c>
      <c r="D135" s="9" t="s">
        <v>220</v>
      </c>
      <c r="E135" s="9" t="s">
        <v>17</v>
      </c>
      <c r="F135" s="19">
        <v>1</v>
      </c>
      <c r="G135" s="11">
        <f t="shared" si="2"/>
        <v>18</v>
      </c>
      <c r="H135" s="12">
        <v>414</v>
      </c>
      <c r="I135" s="18">
        <v>2021</v>
      </c>
    </row>
    <row r="136" ht="14.25" spans="1:9">
      <c r="A136" s="7">
        <v>134</v>
      </c>
      <c r="B136" s="13"/>
      <c r="C136" s="13"/>
      <c r="D136" s="9" t="s">
        <v>221</v>
      </c>
      <c r="E136" s="9" t="s">
        <v>17</v>
      </c>
      <c r="F136" s="19">
        <v>6</v>
      </c>
      <c r="G136" s="11">
        <f t="shared" si="2"/>
        <v>108</v>
      </c>
      <c r="H136" s="14"/>
      <c r="I136" s="18">
        <v>2021</v>
      </c>
    </row>
    <row r="137" ht="14.25" spans="1:9">
      <c r="A137" s="7">
        <v>135</v>
      </c>
      <c r="B137" s="13"/>
      <c r="C137" s="13"/>
      <c r="D137" s="9" t="s">
        <v>223</v>
      </c>
      <c r="E137" s="9" t="s">
        <v>17</v>
      </c>
      <c r="F137" s="19">
        <v>9</v>
      </c>
      <c r="G137" s="11">
        <f t="shared" si="2"/>
        <v>162</v>
      </c>
      <c r="H137" s="14"/>
      <c r="I137" s="18">
        <v>2019</v>
      </c>
    </row>
    <row r="138" ht="14.25" spans="1:9">
      <c r="A138" s="7">
        <v>136</v>
      </c>
      <c r="B138" s="13"/>
      <c r="C138" s="13"/>
      <c r="D138" s="9" t="s">
        <v>224</v>
      </c>
      <c r="E138" s="9" t="s">
        <v>17</v>
      </c>
      <c r="F138" s="19">
        <v>7</v>
      </c>
      <c r="G138" s="11">
        <f t="shared" si="2"/>
        <v>126</v>
      </c>
      <c r="H138" s="14"/>
      <c r="I138" s="18">
        <v>2019</v>
      </c>
    </row>
    <row r="139" ht="14.25" spans="1:9">
      <c r="A139" s="7">
        <v>137</v>
      </c>
      <c r="B139" s="8" t="s">
        <v>212</v>
      </c>
      <c r="C139" s="8" t="s">
        <v>269</v>
      </c>
      <c r="D139" s="9" t="s">
        <v>220</v>
      </c>
      <c r="E139" s="9" t="s">
        <v>17</v>
      </c>
      <c r="F139" s="19">
        <v>2</v>
      </c>
      <c r="G139" s="11">
        <f t="shared" si="2"/>
        <v>36</v>
      </c>
      <c r="H139" s="12">
        <v>216</v>
      </c>
      <c r="I139" s="18">
        <v>2021</v>
      </c>
    </row>
    <row r="140" ht="14.25" spans="1:9">
      <c r="A140" s="7">
        <v>138</v>
      </c>
      <c r="B140" s="13"/>
      <c r="C140" s="13"/>
      <c r="D140" s="9" t="s">
        <v>221</v>
      </c>
      <c r="E140" s="9" t="s">
        <v>17</v>
      </c>
      <c r="F140" s="19">
        <v>1</v>
      </c>
      <c r="G140" s="11">
        <f t="shared" si="2"/>
        <v>18</v>
      </c>
      <c r="H140" s="14"/>
      <c r="I140" s="18">
        <v>2021</v>
      </c>
    </row>
    <row r="141" ht="14.25" spans="1:9">
      <c r="A141" s="7">
        <v>139</v>
      </c>
      <c r="B141" s="13"/>
      <c r="C141" s="13"/>
      <c r="D141" s="9" t="s">
        <v>222</v>
      </c>
      <c r="E141" s="9" t="s">
        <v>17</v>
      </c>
      <c r="F141" s="19">
        <v>5</v>
      </c>
      <c r="G141" s="11">
        <f t="shared" si="2"/>
        <v>90</v>
      </c>
      <c r="H141" s="14"/>
      <c r="I141" s="18">
        <v>2019</v>
      </c>
    </row>
    <row r="142" ht="14.25" spans="1:9">
      <c r="A142" s="7">
        <v>140</v>
      </c>
      <c r="B142" s="13"/>
      <c r="C142" s="13"/>
      <c r="D142" s="9" t="s">
        <v>223</v>
      </c>
      <c r="E142" s="9" t="s">
        <v>17</v>
      </c>
      <c r="F142" s="19">
        <v>2</v>
      </c>
      <c r="G142" s="11">
        <f t="shared" si="2"/>
        <v>36</v>
      </c>
      <c r="H142" s="14"/>
      <c r="I142" s="18">
        <v>2019</v>
      </c>
    </row>
    <row r="143" ht="14.25" spans="1:9">
      <c r="A143" s="7">
        <v>141</v>
      </c>
      <c r="B143" s="15"/>
      <c r="C143" s="15"/>
      <c r="D143" s="9" t="s">
        <v>224</v>
      </c>
      <c r="E143" s="9" t="s">
        <v>17</v>
      </c>
      <c r="F143" s="19">
        <v>2</v>
      </c>
      <c r="G143" s="11">
        <f t="shared" si="2"/>
        <v>36</v>
      </c>
      <c r="H143" s="16"/>
      <c r="I143" s="18">
        <v>2019</v>
      </c>
    </row>
    <row r="144" ht="14.25" spans="1:9">
      <c r="A144" s="7"/>
      <c r="B144" s="20" t="s">
        <v>212</v>
      </c>
      <c r="C144" s="21" t="s">
        <v>11</v>
      </c>
      <c r="D144" s="22"/>
      <c r="E144" s="9"/>
      <c r="F144" s="19">
        <f t="shared" ref="F144:H144" si="3">SUM(F3:F143)</f>
        <v>489</v>
      </c>
      <c r="G144" s="23">
        <f t="shared" si="3"/>
        <v>8802</v>
      </c>
      <c r="H144" s="23">
        <f t="shared" si="3"/>
        <v>8802</v>
      </c>
      <c r="I144" s="27"/>
    </row>
    <row r="145" ht="14.25" spans="1:9">
      <c r="A145" s="24"/>
      <c r="B145" s="24"/>
      <c r="C145" s="24"/>
      <c r="D145" s="24"/>
      <c r="E145" s="24"/>
      <c r="F145" s="25"/>
      <c r="G145" s="26"/>
      <c r="H145" s="26"/>
      <c r="I145" s="28"/>
    </row>
  </sheetData>
  <autoFilter ref="A2:I145">
    <extLst/>
  </autoFilter>
  <mergeCells count="110">
    <mergeCell ref="A1:I1"/>
    <mergeCell ref="C144:D144"/>
    <mergeCell ref="B3:B5"/>
    <mergeCell ref="B6:B9"/>
    <mergeCell ref="B10:B14"/>
    <mergeCell ref="B15:B18"/>
    <mergeCell ref="B19:B22"/>
    <mergeCell ref="B23:B25"/>
    <mergeCell ref="B26:B30"/>
    <mergeCell ref="B31:B34"/>
    <mergeCell ref="B35:B38"/>
    <mergeCell ref="B39:B41"/>
    <mergeCell ref="B42:B43"/>
    <mergeCell ref="B45:B48"/>
    <mergeCell ref="B49:B52"/>
    <mergeCell ref="B53:B56"/>
    <mergeCell ref="B57:B61"/>
    <mergeCell ref="B62:B65"/>
    <mergeCell ref="B66:B68"/>
    <mergeCell ref="B70:B72"/>
    <mergeCell ref="B73:B76"/>
    <mergeCell ref="B77:B80"/>
    <mergeCell ref="B81:B83"/>
    <mergeCell ref="B84:B87"/>
    <mergeCell ref="B88:B92"/>
    <mergeCell ref="B93:B96"/>
    <mergeCell ref="B97:B100"/>
    <mergeCell ref="B101:B104"/>
    <mergeCell ref="B105:B108"/>
    <mergeCell ref="B109:B110"/>
    <mergeCell ref="B111:B114"/>
    <mergeCell ref="B115:B119"/>
    <mergeCell ref="B120:B122"/>
    <mergeCell ref="B123:B127"/>
    <mergeCell ref="B128:B130"/>
    <mergeCell ref="B131:B134"/>
    <mergeCell ref="B135:B138"/>
    <mergeCell ref="B139:B143"/>
    <mergeCell ref="C3:C5"/>
    <mergeCell ref="C6:C9"/>
    <mergeCell ref="C10:C14"/>
    <mergeCell ref="C15:C18"/>
    <mergeCell ref="C19:C22"/>
    <mergeCell ref="C23:C25"/>
    <mergeCell ref="C26:C30"/>
    <mergeCell ref="C31:C34"/>
    <mergeCell ref="C35:C38"/>
    <mergeCell ref="C39:C41"/>
    <mergeCell ref="C42:C43"/>
    <mergeCell ref="C45:C48"/>
    <mergeCell ref="C49:C52"/>
    <mergeCell ref="C53:C56"/>
    <mergeCell ref="C57:C61"/>
    <mergeCell ref="C62:C65"/>
    <mergeCell ref="C66:C68"/>
    <mergeCell ref="C70:C72"/>
    <mergeCell ref="C73:C76"/>
    <mergeCell ref="C77:C80"/>
    <mergeCell ref="C81:C83"/>
    <mergeCell ref="C84:C87"/>
    <mergeCell ref="C88:C92"/>
    <mergeCell ref="C93:C96"/>
    <mergeCell ref="C97:C100"/>
    <mergeCell ref="C101:C104"/>
    <mergeCell ref="C105:C108"/>
    <mergeCell ref="C109:C110"/>
    <mergeCell ref="C111:C114"/>
    <mergeCell ref="C115:C119"/>
    <mergeCell ref="C120:C122"/>
    <mergeCell ref="C123:C127"/>
    <mergeCell ref="C128:C130"/>
    <mergeCell ref="C131:C134"/>
    <mergeCell ref="C135:C138"/>
    <mergeCell ref="C139:C143"/>
    <mergeCell ref="H3:H5"/>
    <mergeCell ref="H6:H9"/>
    <mergeCell ref="H10:H14"/>
    <mergeCell ref="H15:H18"/>
    <mergeCell ref="H19:H22"/>
    <mergeCell ref="H23:H25"/>
    <mergeCell ref="H26:H30"/>
    <mergeCell ref="H31:H34"/>
    <mergeCell ref="H35:H38"/>
    <mergeCell ref="H39:H41"/>
    <mergeCell ref="H42:H43"/>
    <mergeCell ref="H45:H48"/>
    <mergeCell ref="H49:H52"/>
    <mergeCell ref="H53:H56"/>
    <mergeCell ref="H57:H61"/>
    <mergeCell ref="H62:H65"/>
    <mergeCell ref="H66:H68"/>
    <mergeCell ref="H70:H72"/>
    <mergeCell ref="H73:H76"/>
    <mergeCell ref="H77:H80"/>
    <mergeCell ref="H81:H83"/>
    <mergeCell ref="H84:H87"/>
    <mergeCell ref="H88:H92"/>
    <mergeCell ref="H93:H96"/>
    <mergeCell ref="H97:H100"/>
    <mergeCell ref="H101:H104"/>
    <mergeCell ref="H105:H108"/>
    <mergeCell ref="H109:H110"/>
    <mergeCell ref="H111:H114"/>
    <mergeCell ref="H115:H119"/>
    <mergeCell ref="H120:H122"/>
    <mergeCell ref="H123:H127"/>
    <mergeCell ref="H128:H130"/>
    <mergeCell ref="H131:H134"/>
    <mergeCell ref="H135:H138"/>
    <mergeCell ref="H139:H1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商学院</vt:lpstr>
      <vt:lpstr>法学院</vt:lpstr>
      <vt:lpstr>文学院</vt:lpstr>
      <vt:lpstr>设计艺术学院</vt:lpstr>
      <vt:lpstr>理学院</vt:lpstr>
      <vt:lpstr>工学院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金喻颖</dc:creator>
  <cp:lastModifiedBy>金喻颖</cp:lastModifiedBy>
  <dcterms:created xsi:type="dcterms:W3CDTF">2023-12-12T06:02:00Z</dcterms:created>
  <dcterms:modified xsi:type="dcterms:W3CDTF">2023-12-18T00:41:44Z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279397E34AFB4FADB1C1CB182AB0316F</vt:lpwstr>
  </property>
  <property fmtid="{D5CDD505-2E9C-101B-9397-08002B2CF9AE}" pid="3" name="KSOProductBuildVer">
    <vt:lpwstr>2052-11.8.2.10912</vt:lpwstr>
  </property>
</Properties>
</file>